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680" activeTab="1"/>
  </bookViews>
  <sheets>
    <sheet name="附件 整合明细表" sheetId="6" r:id="rId1"/>
    <sheet name="附表1-1 农业生产发展项目表 " sheetId="8" r:id="rId2"/>
    <sheet name="附表1-2 农村基础设施建设项目表 " sheetId="9" r:id="rId3"/>
    <sheet name="附表1-3(生活条件改善) " sheetId="10" r:id="rId4"/>
    <sheet name="附表1-4(其他项目)" sheetId="7" r:id="rId5"/>
    <sheet name="合并表" sheetId="11" state="hidden" r:id="rId6"/>
  </sheets>
  <definedNames>
    <definedName name="_xlnm._FilterDatabase" localSheetId="0" hidden="1">'附件 整合明细表'!$A$6:$P$32</definedName>
    <definedName name="_xlnm._FilterDatabase" localSheetId="1" hidden="1">'附表1-1 农业生产发展项目表 '!$A$4:$P$128</definedName>
    <definedName name="_xlnm._FilterDatabase" localSheetId="2" hidden="1">'附表1-2 农村基础设施建设项目表 '!$A$4:$K$135</definedName>
    <definedName name="_xlnm._FilterDatabase" localSheetId="3" hidden="1">'附表1-3(生活条件改善) '!$3:$43</definedName>
    <definedName name="_xlnm._FilterDatabase" localSheetId="4" hidden="1">'附表1-4(其他项目)'!$A$4:$L$94</definedName>
    <definedName name="_xlnm._FilterDatabase" localSheetId="5" hidden="1">合并表!$A$4:$W$371</definedName>
    <definedName name="_xlnm.Print_Titles" localSheetId="0">'附件 整合明细表'!$4:$7</definedName>
    <definedName name="_xlnm.Print_Titles" localSheetId="4">'附表1-4(其他项目)'!$3:$4</definedName>
    <definedName name="_xlnm.Print_Titles" localSheetId="1">'附表1-1 农业生产发展项目表 '!$3:$4</definedName>
    <definedName name="_xlnm.Print_Area" localSheetId="1">'附表1-1 农业生产发展项目表 '!$A$1:$K$125</definedName>
    <definedName name="_xlnm.Print_Titles" localSheetId="2">'附表1-2 农村基础设施建设项目表 '!$3:$4</definedName>
    <definedName name="_xlnm.Print_Titles" localSheetId="3">'附表1-3(生活条件改善) '!$3:$3</definedName>
  </definedNames>
  <calcPr calcId="144525"/>
</workbook>
</file>

<file path=xl/sharedStrings.xml><?xml version="1.0" encoding="utf-8"?>
<sst xmlns="http://schemas.openxmlformats.org/spreadsheetml/2006/main" count="6984" uniqueCount="1361">
  <si>
    <t>附件</t>
  </si>
  <si>
    <t>环江毛南族自治县2023年度统筹整合使用财政涉农资金明细表</t>
  </si>
  <si>
    <t>单位：万元</t>
  </si>
  <si>
    <t>资金投向</t>
  </si>
  <si>
    <t>项目名称</t>
  </si>
  <si>
    <t>项目责任单位</t>
  </si>
  <si>
    <t>建设地点</t>
  </si>
  <si>
    <t>时间进度计划</t>
  </si>
  <si>
    <t>建设任务及建设内容</t>
  </si>
  <si>
    <t>补助标准
（新增）</t>
  </si>
  <si>
    <t>项目绩效目标</t>
  </si>
  <si>
    <t>合计</t>
  </si>
  <si>
    <t>统筹资金来源</t>
  </si>
  <si>
    <t>备注</t>
  </si>
  <si>
    <t>统筹资金渠道</t>
  </si>
  <si>
    <t>金额</t>
  </si>
  <si>
    <t>小计</t>
  </si>
  <si>
    <t>中央</t>
  </si>
  <si>
    <t>自治区</t>
  </si>
  <si>
    <t>市</t>
  </si>
  <si>
    <t>县</t>
  </si>
  <si>
    <t>一、农业生产发展</t>
  </si>
  <si>
    <t>产业以奖代补项目</t>
  </si>
  <si>
    <t>各乡（镇、街道）人民政府（办事处），自治县农业农村局</t>
  </si>
  <si>
    <t>各乡（镇、街道）(详见附件)</t>
  </si>
  <si>
    <t>2023.1-2023.12</t>
  </si>
  <si>
    <t>支持全县脱贫户、监测户自主发展或实质性参与特色优势产业到户奖补。</t>
  </si>
  <si>
    <t>按照自治县产业奖补有关文件规定的产业项目分类奖补标准执行。</t>
  </si>
  <si>
    <t>支持脱贫户、监测户种养产业先建后补、以奖代补，确保稳产增收，受益脱贫户、监测户9730户38920人，年人均增收100元。</t>
  </si>
  <si>
    <t>财政衔接推进乡村振兴补助资金</t>
  </si>
  <si>
    <t>农村综合改革转移支付资金</t>
  </si>
  <si>
    <t>林业改革发展资金</t>
  </si>
  <si>
    <t>产业基地发展项目</t>
  </si>
  <si>
    <t>自治县农业农村局、民族宗教事务局、乡村振兴局,生态移民发展中心，城开集团，各乡（镇、街道）人民政府（办事处）。</t>
  </si>
  <si>
    <t>建设加工类项目、国储林收储项目、五香交易市场、五香保种项目、农文旅项目、菜篮子工程项目、特色产业项目、水产养殖业项目、种养植业项目、农田水利等配套设施。(详见附件)</t>
  </si>
  <si>
    <t>按相关文件规定标准执行</t>
  </si>
  <si>
    <t>通过项目基地实施，促进地方持续发展特色优势产业，不断提高产业发展水平，直接带动增加群众收入，激发群众内生动力，解决农田水利灌溉问题，确保旱能灌、涝能排，改善农田种植条件，力争实现受益农户7750户30600人，其中脱贫户、监测户3860户15440人。人年均增收200元。</t>
  </si>
  <si>
    <t>产业小额信贷贴息项目</t>
  </si>
  <si>
    <t>自治县乡村振兴局。</t>
  </si>
  <si>
    <t xml:space="preserve"> 对全县发展产业的脱贫户、监测户实施小额信贷贴息。</t>
  </si>
  <si>
    <t xml:space="preserve"> 对全县发展产业的脱贫户、监测户实施小额信贷贴息，力争受益脱贫户、监测户8000户，年人均增收300元。</t>
  </si>
  <si>
    <t>其他产业生产发展项目</t>
  </si>
  <si>
    <t>自治县川山镇人民政府、城西街道办事处。</t>
  </si>
  <si>
    <t>川山镇文江村文江移民安置点，毛南家园社区</t>
  </si>
  <si>
    <t>文江移民安置点扶贫车间工程（易安后扶），城西街道易地扶贫搬迁后续扶持小菜园建设等2个项目(详见附件)</t>
  </si>
  <si>
    <t>按行业设计预算及相关文件规定标准执行</t>
  </si>
  <si>
    <t>通过创建扶贫车间，促进创业就业，解决文江村以及周边木论社区、下久村、下干村、塘万村、乐衣村等闲散劳动力就业务工问题，月收入在2000元左右，巩固脱贫攻坚成果。受益群众2000户8500人，其中脱贫户3062户7753人。</t>
  </si>
  <si>
    <t xml:space="preserve">
二、基础设施建设</t>
  </si>
  <si>
    <t>村屯路提升项目</t>
  </si>
  <si>
    <t>自治县乡村振兴局、民族宗教事务局、发展和改革局、财政局、自然资源局，东兴镇人民政府、明伦镇人民政府、水源镇人民政府、驯乐乡人民政府、龙岩乡分民政府，洛阳镇人民政府，思恩镇人民政府，下南乡人民政府，大安乡人民政府，川山镇人民政府，城西街道办事处。</t>
  </si>
  <si>
    <t>2023.1-2023.12（各项目完成时限见附1-2表）</t>
  </si>
  <si>
    <t>村屯道路硬化项目44个，村屯道路提升项目27个，新建砂石路项目1个，新建道路扩宽项目2个，屯用平板桥项目7个，包括桥墩、桥面、桥头护墙、引道等项目</t>
  </si>
  <si>
    <t>按行业设计预算规定标准执行</t>
  </si>
  <si>
    <t>解决群众出行难问题，补齐农村道路建设短板,改善农村交通条件，促进当地群众生产生活发展。受益群众3120户12480人，其中脱贫户、监测户1456户5284人。</t>
  </si>
  <si>
    <t>特色村寨提升项目</t>
  </si>
  <si>
    <t>自治县民族宗教事务局。</t>
  </si>
  <si>
    <t>驯乐乡(详见附件)</t>
  </si>
  <si>
    <t>新建特色村寨提升项目3个</t>
  </si>
  <si>
    <t>提升村寨整体面貌，保护特色建筑；安装村屯照明设施改善群众夜行安全问题，提升农村人居环境质量。受益群众87户386人，其中脱贫户、监测户79户349人。</t>
  </si>
  <si>
    <t>农村生活垃圾、污水处理项目</t>
  </si>
  <si>
    <t>自治县龙岩乡人民政府、驯乐苗族乡人民政府，城市管理执法局。</t>
  </si>
  <si>
    <t>新建村屯污水处理项目，生活垃圾处理设施、土建及安装管网排污</t>
  </si>
  <si>
    <t>建设污水处理和生活垃圾处理设施项目实施，减少村屯环境垃圾和污水污染，提升农村人居环境质量。受益为全县人民群众。</t>
  </si>
  <si>
    <t>农田水利项目</t>
  </si>
  <si>
    <t>自治县农业农村局，东兴镇人民政府、下南乡人民政府、龙岩乡人民政府。</t>
  </si>
  <si>
    <t>洛阳镇、龙岩乡、下南乡、川山镇、水源镇、大才乡、驯乐乡。</t>
  </si>
  <si>
    <t>新建农田水利项目15个。</t>
  </si>
  <si>
    <t>解决农田水利灌溉问题，确保旱能灌、涝能排，改善农田种植条件，提高群众满意度。受益230户833人，其中脱贫户61户208人。</t>
  </si>
  <si>
    <t>乡村建设发展项目</t>
  </si>
  <si>
    <t>自治县文广体旅局，城西街道办事处。</t>
  </si>
  <si>
    <t>城西街道办</t>
  </si>
  <si>
    <t>城西街道易地搬迁集中安置区基础配套设施（易安后扶）。</t>
  </si>
  <si>
    <t>改善易地搬迁集中安置区基础设施条件，方便群众出行，项目建设后，明显提升安置点的社会治理功能和群众安全感优化提升人居环境；通过开展培训，有助于传承毛南族、壮族传统手工技艺，进一步弘扬民间传统文化，守正创新，培育新一代非遗传承人，也可以让游客体验技艺制作过程，推动传统文化与经济发展有效结合，促进民族团结，促进文旅融合，助力全域旅游，增加群众收入。</t>
  </si>
  <si>
    <t>三、生活条件改善</t>
  </si>
  <si>
    <t>供水安全保障工程</t>
  </si>
  <si>
    <t>自治县水利局。</t>
  </si>
  <si>
    <t>各乡（镇、街道）</t>
  </si>
  <si>
    <t>建设农村供水安全保障工程39个，建设内容为新建抽水站，新建蓄水池、过滤池，配套安装输水管路网等。(详见附件)</t>
  </si>
  <si>
    <t>建设农村供水安全保障工程49个，建设内容为新建抽水站，新建蓄水池、过滤池，配套安装输水管路网等。</t>
  </si>
  <si>
    <t>四、其他项目</t>
  </si>
  <si>
    <t>公益性岗位</t>
  </si>
  <si>
    <t>自治县乡村振兴局、生态移民发展中心、人社局、各乡（镇、街道）人民政府（办事处）。</t>
  </si>
  <si>
    <t>各乡（镇、街道）、县城区易地扶贫安置点 (详见附件)</t>
  </si>
  <si>
    <t>公益性岗位开发，为监测户和安置点搬迁人口提供就业岗位。(详见附件)</t>
  </si>
  <si>
    <t>通过开发设置公益岗位，帮助解决监测户和安置点搬迁人口就近就业，增加家庭收入，受益人口3000人以上。</t>
  </si>
  <si>
    <t>交通补贴项目</t>
  </si>
  <si>
    <t>对脱贫户、监测户跨省务工一次性交通补贴，做到应补尽补(详见附件)</t>
  </si>
  <si>
    <t>。通过交通补贴，鼓励脱贫户、监测户家庭劳动力跨省务工，增加家庭收入，受益人口5000人以上。</t>
  </si>
  <si>
    <t>县内务工补贴</t>
  </si>
  <si>
    <t>在环江县域内合法经营的市场主体就业的脱贫户（含监测户）劳动力，按实际务工月数给予300元/人·月，最长不超过6个月的劳务补助。</t>
  </si>
  <si>
    <t>通过开展劳务补助4000人，鼓励脱贫户、监测户外出务工，确保稳就业促增收。</t>
  </si>
  <si>
    <t>扶贫培训、雨露计划</t>
  </si>
  <si>
    <t>牵头单位自治县农业农村局、乡村振兴局，配合各乡（镇、街道）人民政府（办事处）。</t>
  </si>
  <si>
    <t>相关院校、培训中心、项目示范基地等</t>
  </si>
  <si>
    <t>扶贫培训：1.农村使用技能培训，培训满30天（一期），务工补贴900元/期。雨露计划：2016年以来脱贫户每学期补助1500元，2014、2015年退出户每学期补助1200元。桑蚕、香牛养殖技术技术培训等</t>
  </si>
  <si>
    <t>通过扶贫培训和雨露计划补助职业教育补助，提升脱贫家庭子女劳动技能和种养技术，提高创业、种养增收，减少脱贫户家庭经济压力，受益人口0.8万人次以上。</t>
  </si>
  <si>
    <t>项目管理费</t>
  </si>
  <si>
    <t xml:space="preserve">项目责任单位：自治县乡村振兴局、民宗局、发改局、水利局、农业农村局 </t>
  </si>
  <si>
    <t>用于项目前期准备和勘测设计、监理服务等相关经费支出</t>
  </si>
  <si>
    <t>按衔接资金管理办法相关规定支付</t>
  </si>
  <si>
    <t>足额安排项目管理费，确保项目按时按质按量完成，确保资金使用安全、规范。</t>
  </si>
  <si>
    <t>附表1-1</t>
  </si>
  <si>
    <t>农业生产发展项目计划表</t>
  </si>
  <si>
    <t>序号</t>
  </si>
  <si>
    <t>主管单位</t>
  </si>
  <si>
    <t>建设内容及规模</t>
  </si>
  <si>
    <t>投资总额
（万元）</t>
  </si>
  <si>
    <t>开始日期</t>
  </si>
  <si>
    <t>结束日期</t>
  </si>
  <si>
    <t>一</t>
  </si>
  <si>
    <t>脱贫户、监测户产业以奖代补项目</t>
  </si>
  <si>
    <r>
      <rPr>
        <sz val="11"/>
        <color theme="1"/>
        <rFont val="宋体"/>
        <charset val="134"/>
      </rPr>
      <t>大才乡</t>
    </r>
    <r>
      <rPr>
        <sz val="11"/>
        <color theme="1"/>
        <rFont val="Courier New"/>
        <charset val="134"/>
      </rPr>
      <t>2023</t>
    </r>
    <r>
      <rPr>
        <sz val="11"/>
        <color theme="1"/>
        <rFont val="宋体"/>
        <charset val="134"/>
      </rPr>
      <t>年产业以奖代补</t>
    </r>
  </si>
  <si>
    <t>大才乡人民政府</t>
  </si>
  <si>
    <t>大才乡</t>
  </si>
  <si>
    <t>20230101</t>
  </si>
  <si>
    <t>20231231</t>
  </si>
  <si>
    <t>对脱贫户、监测户发展的特色产业进行奖补，带动脱贫户、监测户发展产业，增加收入以奖代补项目每户平均带动收益≤0.2-0.16万元。</t>
  </si>
  <si>
    <t>通过项目实施，促进地方持续发展特色优势产业，不断提高产业发展水平。以奖代补激发2016-2020年脱贫户以及监测户积极性，增加收入；收益人口满意度≧95%；</t>
  </si>
  <si>
    <r>
      <rPr>
        <sz val="11"/>
        <color theme="1"/>
        <rFont val="宋体"/>
        <charset val="134"/>
      </rPr>
      <t>明伦镇</t>
    </r>
    <r>
      <rPr>
        <sz val="11"/>
        <color theme="1"/>
        <rFont val="Courier New"/>
        <charset val="134"/>
      </rPr>
      <t>2023</t>
    </r>
    <r>
      <rPr>
        <sz val="11"/>
        <color theme="1"/>
        <rFont val="宋体"/>
        <charset val="134"/>
      </rPr>
      <t>年产业以奖代补</t>
    </r>
  </si>
  <si>
    <t>明伦镇人民政府</t>
  </si>
  <si>
    <t>明伦镇</t>
  </si>
  <si>
    <r>
      <rPr>
        <sz val="11"/>
        <color theme="1"/>
        <rFont val="宋体"/>
        <charset val="134"/>
      </rPr>
      <t>长美乡</t>
    </r>
    <r>
      <rPr>
        <sz val="11"/>
        <color theme="1"/>
        <rFont val="Courier New"/>
        <charset val="134"/>
      </rPr>
      <t>2023</t>
    </r>
    <r>
      <rPr>
        <sz val="11"/>
        <color theme="1"/>
        <rFont val="宋体"/>
        <charset val="134"/>
      </rPr>
      <t>年产业以奖代补</t>
    </r>
  </si>
  <si>
    <t>长美乡人民政府</t>
  </si>
  <si>
    <t>长美乡</t>
  </si>
  <si>
    <r>
      <rPr>
        <sz val="11"/>
        <color theme="1"/>
        <rFont val="宋体"/>
        <charset val="134"/>
      </rPr>
      <t>环江毛南族自治县</t>
    </r>
    <r>
      <rPr>
        <sz val="11"/>
        <color theme="1"/>
        <rFont val="Courier New"/>
        <charset val="134"/>
      </rPr>
      <t>_</t>
    </r>
    <r>
      <rPr>
        <sz val="11"/>
        <color theme="1"/>
        <rFont val="宋体"/>
        <charset val="134"/>
      </rPr>
      <t>产业发展</t>
    </r>
    <r>
      <rPr>
        <sz val="11"/>
        <color theme="1"/>
        <rFont val="Courier New"/>
        <charset val="134"/>
      </rPr>
      <t>_</t>
    </r>
    <r>
      <rPr>
        <sz val="11"/>
        <color theme="1"/>
        <rFont val="宋体"/>
        <charset val="134"/>
      </rPr>
      <t>金融保险配套项目</t>
    </r>
    <r>
      <rPr>
        <sz val="11"/>
        <color theme="1"/>
        <rFont val="Courier New"/>
        <charset val="134"/>
      </rPr>
      <t>_</t>
    </r>
    <r>
      <rPr>
        <sz val="11"/>
        <color theme="1"/>
        <rFont val="宋体"/>
        <charset val="134"/>
      </rPr>
      <t>大安乡</t>
    </r>
    <r>
      <rPr>
        <sz val="11"/>
        <color theme="1"/>
        <rFont val="Courier New"/>
        <charset val="134"/>
      </rPr>
      <t>2023</t>
    </r>
    <r>
      <rPr>
        <sz val="11"/>
        <color theme="1"/>
        <rFont val="宋体"/>
        <charset val="134"/>
      </rPr>
      <t>年产业以奖代补</t>
    </r>
  </si>
  <si>
    <t>大安乡人民政府</t>
  </si>
  <si>
    <t>大安乡</t>
  </si>
  <si>
    <r>
      <rPr>
        <sz val="11"/>
        <color theme="1"/>
        <rFont val="宋体"/>
        <charset val="134"/>
      </rPr>
      <t>长美乡</t>
    </r>
    <r>
      <rPr>
        <sz val="11"/>
        <color theme="1"/>
        <rFont val="Courier New"/>
        <charset val="134"/>
      </rPr>
      <t>2023</t>
    </r>
    <r>
      <rPr>
        <sz val="11"/>
        <color theme="1"/>
        <rFont val="宋体"/>
        <charset val="134"/>
      </rPr>
      <t>年产业以奖代补</t>
    </r>
    <r>
      <rPr>
        <sz val="11"/>
        <color theme="1"/>
        <rFont val="Courier New"/>
        <charset val="134"/>
      </rPr>
      <t>(</t>
    </r>
    <r>
      <rPr>
        <sz val="11"/>
        <color theme="1"/>
        <rFont val="宋体"/>
        <charset val="134"/>
      </rPr>
      <t>第</t>
    </r>
    <r>
      <rPr>
        <sz val="11"/>
        <color theme="1"/>
        <rFont val="Courier New"/>
        <charset val="134"/>
      </rPr>
      <t>2</t>
    </r>
    <r>
      <rPr>
        <sz val="11"/>
        <color theme="1"/>
        <rFont val="宋体"/>
        <charset val="134"/>
      </rPr>
      <t>批</t>
    </r>
    <r>
      <rPr>
        <sz val="11"/>
        <color theme="1"/>
        <rFont val="Courier New"/>
        <charset val="134"/>
      </rPr>
      <t>)</t>
    </r>
  </si>
  <si>
    <t>中央99.9716，自治区105</t>
  </si>
  <si>
    <r>
      <rPr>
        <sz val="11"/>
        <color theme="1"/>
        <rFont val="宋体"/>
        <charset val="134"/>
      </rPr>
      <t>龙岩乡</t>
    </r>
    <r>
      <rPr>
        <sz val="11"/>
        <color theme="1"/>
        <rFont val="Courier New"/>
        <charset val="134"/>
      </rPr>
      <t>2023</t>
    </r>
    <r>
      <rPr>
        <sz val="11"/>
        <color theme="1"/>
        <rFont val="宋体"/>
        <charset val="134"/>
      </rPr>
      <t>年产业以奖代补</t>
    </r>
    <r>
      <rPr>
        <sz val="11"/>
        <color theme="1"/>
        <rFont val="Courier New"/>
        <charset val="134"/>
      </rPr>
      <t>(</t>
    </r>
    <r>
      <rPr>
        <sz val="11"/>
        <color theme="1"/>
        <rFont val="宋体"/>
        <charset val="134"/>
      </rPr>
      <t>第</t>
    </r>
    <r>
      <rPr>
        <sz val="11"/>
        <color theme="1"/>
        <rFont val="Courier New"/>
        <charset val="134"/>
      </rPr>
      <t>2</t>
    </r>
    <r>
      <rPr>
        <sz val="11"/>
        <color theme="1"/>
        <rFont val="宋体"/>
        <charset val="134"/>
      </rPr>
      <t>批</t>
    </r>
    <r>
      <rPr>
        <sz val="11"/>
        <color theme="1"/>
        <rFont val="Courier New"/>
        <charset val="134"/>
      </rPr>
      <t>)</t>
    </r>
  </si>
  <si>
    <t>龙岩乡人民政府</t>
  </si>
  <si>
    <t>龙岩乡</t>
  </si>
  <si>
    <t>中央49.5853，自治区314.1937，县级1.7732</t>
  </si>
  <si>
    <r>
      <rPr>
        <sz val="11"/>
        <color theme="1"/>
        <rFont val="宋体"/>
        <charset val="134"/>
      </rPr>
      <t>龙岩乡</t>
    </r>
    <r>
      <rPr>
        <sz val="11"/>
        <color theme="1"/>
        <rFont val="Courier New"/>
        <charset val="134"/>
      </rPr>
      <t>2023</t>
    </r>
    <r>
      <rPr>
        <sz val="11"/>
        <color theme="1"/>
        <rFont val="宋体"/>
        <charset val="134"/>
      </rPr>
      <t>年产业以奖代补</t>
    </r>
  </si>
  <si>
    <r>
      <rPr>
        <sz val="11"/>
        <color theme="1"/>
        <rFont val="宋体"/>
        <charset val="134"/>
      </rPr>
      <t>下南乡</t>
    </r>
    <r>
      <rPr>
        <sz val="11"/>
        <color theme="1"/>
        <rFont val="Courier New"/>
        <charset val="134"/>
      </rPr>
      <t>2023</t>
    </r>
    <r>
      <rPr>
        <sz val="11"/>
        <color theme="1"/>
        <rFont val="宋体"/>
        <charset val="134"/>
      </rPr>
      <t>年产业以奖代补</t>
    </r>
  </si>
  <si>
    <t>下南乡人民政府</t>
  </si>
  <si>
    <t>下南乡</t>
  </si>
  <si>
    <r>
      <rPr>
        <sz val="11"/>
        <color theme="1"/>
        <rFont val="宋体"/>
        <charset val="134"/>
      </rPr>
      <t>驯乐苗族乡</t>
    </r>
    <r>
      <rPr>
        <sz val="11"/>
        <color theme="1"/>
        <rFont val="Courier New"/>
        <charset val="134"/>
      </rPr>
      <t>2023</t>
    </r>
    <r>
      <rPr>
        <sz val="11"/>
        <color theme="1"/>
        <rFont val="宋体"/>
        <charset val="134"/>
      </rPr>
      <t>年产业以奖代补</t>
    </r>
  </si>
  <si>
    <t>驯乐苗族乡人民政府</t>
  </si>
  <si>
    <t>驯乐苗族乡</t>
  </si>
  <si>
    <r>
      <rPr>
        <sz val="11"/>
        <color theme="1"/>
        <rFont val="宋体"/>
        <charset val="134"/>
      </rPr>
      <t>思恩镇</t>
    </r>
    <r>
      <rPr>
        <sz val="11"/>
        <color theme="1"/>
        <rFont val="Courier New"/>
        <charset val="134"/>
      </rPr>
      <t>2023</t>
    </r>
    <r>
      <rPr>
        <sz val="11"/>
        <color theme="1"/>
        <rFont val="宋体"/>
        <charset val="134"/>
      </rPr>
      <t>年产业以奖代补</t>
    </r>
  </si>
  <si>
    <t>思恩镇人民政府</t>
  </si>
  <si>
    <t>思恩镇</t>
  </si>
  <si>
    <r>
      <rPr>
        <sz val="11"/>
        <color theme="1"/>
        <rFont val="宋体"/>
        <charset val="134"/>
      </rPr>
      <t>城西街道办</t>
    </r>
    <r>
      <rPr>
        <sz val="11"/>
        <color theme="1"/>
        <rFont val="Courier New"/>
        <charset val="134"/>
      </rPr>
      <t>2023</t>
    </r>
    <r>
      <rPr>
        <sz val="11"/>
        <color theme="1"/>
        <rFont val="宋体"/>
        <charset val="134"/>
      </rPr>
      <t>产业以奖代补</t>
    </r>
  </si>
  <si>
    <t>城西街道办事处</t>
  </si>
  <si>
    <r>
      <rPr>
        <sz val="11"/>
        <color theme="1"/>
        <rFont val="宋体"/>
        <charset val="134"/>
      </rPr>
      <t>东兴镇</t>
    </r>
    <r>
      <rPr>
        <sz val="11"/>
        <color theme="1"/>
        <rFont val="Courier New"/>
        <charset val="134"/>
      </rPr>
      <t>2023</t>
    </r>
    <r>
      <rPr>
        <sz val="11"/>
        <color theme="1"/>
        <rFont val="宋体"/>
        <charset val="134"/>
      </rPr>
      <t>年产业以奖代补</t>
    </r>
    <r>
      <rPr>
        <sz val="11"/>
        <color theme="1"/>
        <rFont val="Courier New"/>
        <charset val="134"/>
      </rPr>
      <t>(</t>
    </r>
    <r>
      <rPr>
        <sz val="11"/>
        <color theme="1"/>
        <rFont val="宋体"/>
        <charset val="134"/>
      </rPr>
      <t>第</t>
    </r>
    <r>
      <rPr>
        <sz val="11"/>
        <color theme="1"/>
        <rFont val="Courier New"/>
        <charset val="134"/>
      </rPr>
      <t>2</t>
    </r>
    <r>
      <rPr>
        <sz val="11"/>
        <color theme="1"/>
        <rFont val="宋体"/>
        <charset val="134"/>
      </rPr>
      <t>批</t>
    </r>
    <r>
      <rPr>
        <sz val="11"/>
        <color theme="1"/>
        <rFont val="Courier New"/>
        <charset val="134"/>
      </rPr>
      <t>)</t>
    </r>
  </si>
  <si>
    <t>东兴镇人民政府</t>
  </si>
  <si>
    <t>东兴镇</t>
  </si>
  <si>
    <t>自治区193，农综90，林业改革发展30</t>
  </si>
  <si>
    <r>
      <rPr>
        <sz val="11"/>
        <color theme="1"/>
        <rFont val="宋体"/>
        <charset val="134"/>
      </rPr>
      <t>水源镇</t>
    </r>
    <r>
      <rPr>
        <sz val="11"/>
        <color theme="1"/>
        <rFont val="Courier New"/>
        <charset val="134"/>
      </rPr>
      <t>2023</t>
    </r>
    <r>
      <rPr>
        <sz val="11"/>
        <color theme="1"/>
        <rFont val="宋体"/>
        <charset val="134"/>
      </rPr>
      <t>年产业以奖代补</t>
    </r>
  </si>
  <si>
    <t>水源镇人民政府</t>
  </si>
  <si>
    <t>水源镇</t>
  </si>
  <si>
    <r>
      <rPr>
        <sz val="11"/>
        <color theme="1"/>
        <rFont val="宋体"/>
        <charset val="134"/>
      </rPr>
      <t>水源镇</t>
    </r>
    <r>
      <rPr>
        <sz val="11"/>
        <color theme="1"/>
        <rFont val="Courier New"/>
        <charset val="134"/>
      </rPr>
      <t>2023</t>
    </r>
    <r>
      <rPr>
        <sz val="11"/>
        <color theme="1"/>
        <rFont val="宋体"/>
        <charset val="134"/>
      </rPr>
      <t>年产业以奖代补</t>
    </r>
    <r>
      <rPr>
        <sz val="11"/>
        <color theme="1"/>
        <rFont val="Courier New"/>
        <charset val="134"/>
      </rPr>
      <t>(</t>
    </r>
    <r>
      <rPr>
        <sz val="11"/>
        <color theme="1"/>
        <rFont val="宋体"/>
        <charset val="134"/>
      </rPr>
      <t>第</t>
    </r>
    <r>
      <rPr>
        <sz val="11"/>
        <color theme="1"/>
        <rFont val="Courier New"/>
        <charset val="134"/>
      </rPr>
      <t>2</t>
    </r>
    <r>
      <rPr>
        <sz val="11"/>
        <color theme="1"/>
        <rFont val="宋体"/>
        <charset val="134"/>
      </rPr>
      <t>批</t>
    </r>
    <r>
      <rPr>
        <sz val="11"/>
        <color theme="1"/>
        <rFont val="Courier New"/>
        <charset val="134"/>
      </rPr>
      <t>)</t>
    </r>
  </si>
  <si>
    <t>中央11.6916，自治区257.7841</t>
  </si>
  <si>
    <r>
      <rPr>
        <sz val="11"/>
        <color theme="1"/>
        <rFont val="宋体"/>
        <charset val="134"/>
      </rPr>
      <t>明伦镇</t>
    </r>
    <r>
      <rPr>
        <sz val="11"/>
        <color theme="1"/>
        <rFont val="Courier New"/>
        <charset val="134"/>
      </rPr>
      <t>2023</t>
    </r>
    <r>
      <rPr>
        <sz val="11"/>
        <color theme="1"/>
        <rFont val="宋体"/>
        <charset val="134"/>
      </rPr>
      <t>年产业以奖代补</t>
    </r>
    <r>
      <rPr>
        <sz val="11"/>
        <color theme="1"/>
        <rFont val="Courier New"/>
        <charset val="134"/>
      </rPr>
      <t>(</t>
    </r>
    <r>
      <rPr>
        <sz val="11"/>
        <color theme="1"/>
        <rFont val="宋体"/>
        <charset val="134"/>
      </rPr>
      <t>第</t>
    </r>
    <r>
      <rPr>
        <sz val="11"/>
        <color theme="1"/>
        <rFont val="Courier New"/>
        <charset val="134"/>
      </rPr>
      <t>2</t>
    </r>
    <r>
      <rPr>
        <sz val="11"/>
        <color theme="1"/>
        <rFont val="宋体"/>
        <charset val="134"/>
      </rPr>
      <t>批</t>
    </r>
    <r>
      <rPr>
        <sz val="11"/>
        <color theme="1"/>
        <rFont val="Courier New"/>
        <charset val="134"/>
      </rPr>
      <t>)</t>
    </r>
  </si>
  <si>
    <t>中央166.6758，自治区280.6113，农综156.45397</t>
  </si>
  <si>
    <r>
      <rPr>
        <sz val="11"/>
        <color theme="1"/>
        <rFont val="宋体"/>
        <charset val="134"/>
      </rPr>
      <t>东兴镇</t>
    </r>
    <r>
      <rPr>
        <sz val="11"/>
        <color theme="1"/>
        <rFont val="Courier New"/>
        <charset val="134"/>
      </rPr>
      <t>2023</t>
    </r>
    <r>
      <rPr>
        <sz val="11"/>
        <color theme="1"/>
        <rFont val="宋体"/>
        <charset val="134"/>
      </rPr>
      <t>年产业以奖代补</t>
    </r>
  </si>
  <si>
    <r>
      <rPr>
        <sz val="11"/>
        <color theme="1"/>
        <rFont val="宋体"/>
        <charset val="134"/>
      </rPr>
      <t>驯乐苗族乡</t>
    </r>
    <r>
      <rPr>
        <sz val="11"/>
        <color theme="1"/>
        <rFont val="Courier New"/>
        <charset val="134"/>
      </rPr>
      <t>2023</t>
    </r>
    <r>
      <rPr>
        <sz val="11"/>
        <color theme="1"/>
        <rFont val="宋体"/>
        <charset val="134"/>
      </rPr>
      <t>年产业以奖代补</t>
    </r>
    <r>
      <rPr>
        <sz val="11"/>
        <color theme="1"/>
        <rFont val="Courier New"/>
        <charset val="134"/>
      </rPr>
      <t>(</t>
    </r>
    <r>
      <rPr>
        <sz val="11"/>
        <color theme="1"/>
        <rFont val="宋体"/>
        <charset val="134"/>
      </rPr>
      <t>第</t>
    </r>
    <r>
      <rPr>
        <sz val="11"/>
        <color theme="1"/>
        <rFont val="Courier New"/>
        <charset val="134"/>
      </rPr>
      <t>2</t>
    </r>
    <r>
      <rPr>
        <sz val="11"/>
        <color theme="1"/>
        <rFont val="宋体"/>
        <charset val="134"/>
      </rPr>
      <t>批</t>
    </r>
    <r>
      <rPr>
        <sz val="11"/>
        <color theme="1"/>
        <rFont val="Courier New"/>
        <charset val="134"/>
      </rPr>
      <t>)</t>
    </r>
  </si>
  <si>
    <t>山岗村</t>
  </si>
  <si>
    <t>中央155，自治区262.04</t>
  </si>
  <si>
    <r>
      <rPr>
        <sz val="11"/>
        <color theme="1"/>
        <rFont val="宋体"/>
        <charset val="134"/>
      </rPr>
      <t>洛阳镇</t>
    </r>
    <r>
      <rPr>
        <sz val="11"/>
        <color theme="1"/>
        <rFont val="Courier New"/>
        <charset val="134"/>
      </rPr>
      <t>2023</t>
    </r>
    <r>
      <rPr>
        <sz val="11"/>
        <color theme="1"/>
        <rFont val="宋体"/>
        <charset val="134"/>
      </rPr>
      <t>年产业以奖代补</t>
    </r>
    <r>
      <rPr>
        <sz val="11"/>
        <color theme="1"/>
        <rFont val="Courier New"/>
        <charset val="134"/>
      </rPr>
      <t>(</t>
    </r>
    <r>
      <rPr>
        <sz val="11"/>
        <color theme="1"/>
        <rFont val="宋体"/>
        <charset val="134"/>
      </rPr>
      <t>第</t>
    </r>
    <r>
      <rPr>
        <sz val="11"/>
        <color theme="1"/>
        <rFont val="Courier New"/>
        <charset val="134"/>
      </rPr>
      <t>2</t>
    </r>
    <r>
      <rPr>
        <sz val="11"/>
        <color theme="1"/>
        <rFont val="宋体"/>
        <charset val="134"/>
      </rPr>
      <t>批</t>
    </r>
    <r>
      <rPr>
        <sz val="11"/>
        <color theme="1"/>
        <rFont val="Courier New"/>
        <charset val="134"/>
      </rPr>
      <t>)</t>
    </r>
  </si>
  <si>
    <t>洛阳镇人民政府</t>
  </si>
  <si>
    <t>洛阳镇</t>
  </si>
  <si>
    <t>中央9.2407，自治区340.227</t>
  </si>
  <si>
    <r>
      <rPr>
        <sz val="11"/>
        <color theme="1"/>
        <rFont val="宋体"/>
        <charset val="134"/>
      </rPr>
      <t>大安乡</t>
    </r>
    <r>
      <rPr>
        <sz val="11"/>
        <color theme="1"/>
        <rFont val="Courier New"/>
        <charset val="134"/>
      </rPr>
      <t>2023</t>
    </r>
    <r>
      <rPr>
        <sz val="11"/>
        <color theme="1"/>
        <rFont val="宋体"/>
        <charset val="134"/>
      </rPr>
      <t>年产业以奖代补</t>
    </r>
    <r>
      <rPr>
        <sz val="11"/>
        <color theme="1"/>
        <rFont val="Courier New"/>
        <charset val="134"/>
      </rPr>
      <t>(</t>
    </r>
    <r>
      <rPr>
        <sz val="11"/>
        <color theme="1"/>
        <rFont val="宋体"/>
        <charset val="134"/>
      </rPr>
      <t>第</t>
    </r>
    <r>
      <rPr>
        <sz val="11"/>
        <color theme="1"/>
        <rFont val="Courier New"/>
        <charset val="134"/>
      </rPr>
      <t>2</t>
    </r>
    <r>
      <rPr>
        <sz val="11"/>
        <color theme="1"/>
        <rFont val="宋体"/>
        <charset val="134"/>
      </rPr>
      <t>批</t>
    </r>
    <r>
      <rPr>
        <sz val="11"/>
        <color theme="1"/>
        <rFont val="Courier New"/>
        <charset val="134"/>
      </rPr>
      <t>)</t>
    </r>
  </si>
  <si>
    <t>中央4.9875，自治区48</t>
  </si>
  <si>
    <t>城西街道办2023产业以奖代补(第2批)</t>
  </si>
  <si>
    <t>中央168.4653，自治区403.2601，县级4.1214</t>
  </si>
  <si>
    <r>
      <rPr>
        <sz val="11"/>
        <color theme="1"/>
        <rFont val="宋体"/>
        <charset val="134"/>
      </rPr>
      <t>下南乡</t>
    </r>
    <r>
      <rPr>
        <sz val="11"/>
        <color theme="1"/>
        <rFont val="Courier New"/>
        <charset val="134"/>
      </rPr>
      <t>2023</t>
    </r>
    <r>
      <rPr>
        <sz val="11"/>
        <color theme="1"/>
        <rFont val="宋体"/>
        <charset val="134"/>
      </rPr>
      <t>年产业以奖代补</t>
    </r>
    <r>
      <rPr>
        <sz val="11"/>
        <color theme="1"/>
        <rFont val="Courier New"/>
        <charset val="134"/>
      </rPr>
      <t>(</t>
    </r>
    <r>
      <rPr>
        <sz val="11"/>
        <color theme="1"/>
        <rFont val="宋体"/>
        <charset val="134"/>
      </rPr>
      <t>第</t>
    </r>
    <r>
      <rPr>
        <sz val="11"/>
        <color theme="1"/>
        <rFont val="Courier New"/>
        <charset val="134"/>
      </rPr>
      <t>2</t>
    </r>
    <r>
      <rPr>
        <sz val="11"/>
        <color theme="1"/>
        <rFont val="宋体"/>
        <charset val="134"/>
      </rPr>
      <t>批</t>
    </r>
    <r>
      <rPr>
        <sz val="11"/>
        <color theme="1"/>
        <rFont val="Courier New"/>
        <charset val="134"/>
      </rPr>
      <t>)</t>
    </r>
  </si>
  <si>
    <t>中央45.8373，自治区101</t>
  </si>
  <si>
    <r>
      <rPr>
        <sz val="11"/>
        <color theme="1"/>
        <rFont val="宋体"/>
        <charset val="134"/>
      </rPr>
      <t>川山镇</t>
    </r>
    <r>
      <rPr>
        <sz val="11"/>
        <color theme="1"/>
        <rFont val="Courier New"/>
        <charset val="134"/>
      </rPr>
      <t>2023</t>
    </r>
    <r>
      <rPr>
        <sz val="11"/>
        <color theme="1"/>
        <rFont val="宋体"/>
        <charset val="134"/>
      </rPr>
      <t>年产业以奖代补</t>
    </r>
    <r>
      <rPr>
        <sz val="11"/>
        <color theme="1"/>
        <rFont val="Courier New"/>
        <charset val="134"/>
      </rPr>
      <t>(</t>
    </r>
    <r>
      <rPr>
        <sz val="11"/>
        <color theme="1"/>
        <rFont val="宋体"/>
        <charset val="134"/>
      </rPr>
      <t>第</t>
    </r>
    <r>
      <rPr>
        <sz val="11"/>
        <color theme="1"/>
        <rFont val="Courier New"/>
        <charset val="134"/>
      </rPr>
      <t>2</t>
    </r>
    <r>
      <rPr>
        <sz val="11"/>
        <color theme="1"/>
        <rFont val="宋体"/>
        <charset val="134"/>
      </rPr>
      <t>批</t>
    </r>
    <r>
      <rPr>
        <sz val="11"/>
        <color theme="1"/>
        <rFont val="Courier New"/>
        <charset val="134"/>
      </rPr>
      <t>)</t>
    </r>
  </si>
  <si>
    <t>川山镇人民政府</t>
  </si>
  <si>
    <t>川山镇</t>
  </si>
  <si>
    <t>中央48.9368，自治区330</t>
  </si>
  <si>
    <r>
      <rPr>
        <sz val="11"/>
        <color theme="1"/>
        <rFont val="宋体"/>
        <charset val="134"/>
      </rPr>
      <t>川山镇</t>
    </r>
    <r>
      <rPr>
        <sz val="11"/>
        <color theme="1"/>
        <rFont val="Courier New"/>
        <charset val="134"/>
      </rPr>
      <t>2023</t>
    </r>
    <r>
      <rPr>
        <sz val="11"/>
        <color theme="1"/>
        <rFont val="宋体"/>
        <charset val="134"/>
      </rPr>
      <t>年产业以奖代补</t>
    </r>
  </si>
  <si>
    <r>
      <rPr>
        <sz val="11"/>
        <color theme="1"/>
        <rFont val="宋体"/>
        <charset val="134"/>
      </rPr>
      <t>洛阳镇</t>
    </r>
    <r>
      <rPr>
        <sz val="11"/>
        <color theme="1"/>
        <rFont val="Courier New"/>
        <charset val="134"/>
      </rPr>
      <t>2023</t>
    </r>
    <r>
      <rPr>
        <sz val="11"/>
        <color theme="1"/>
        <rFont val="宋体"/>
        <charset val="134"/>
      </rPr>
      <t>年产业以奖代补</t>
    </r>
  </si>
  <si>
    <t>思恩镇2023年产业以奖代补(第2批)</t>
  </si>
  <si>
    <t>二</t>
  </si>
  <si>
    <t>城西街道办耐禾村村集体经济</t>
  </si>
  <si>
    <t>耐禾村</t>
  </si>
  <si>
    <t>20230110</t>
  </si>
  <si>
    <t>20231219</t>
  </si>
  <si>
    <t>扩宽路长0.485公里，路面提升后宽度为4.5米，路基宽度为5米</t>
  </si>
  <si>
    <t>群众积极参与,解决沿线群众出行难问题，促进当地生产生活发展。受益总户数60户300人，其中脱贫户12户43人</t>
  </si>
  <si>
    <t>城西街道办三乐社区村集体经济</t>
  </si>
  <si>
    <t>三乐社区</t>
  </si>
  <si>
    <t>20231230</t>
  </si>
  <si>
    <t>通组道路提升0.572公里，"路基宽度（米）5.0米，路面宽度（米）4.5米。</t>
  </si>
  <si>
    <t>改善农村人居生活环境，提高居民生活质量，受益60户235人，其中脱贫户6户23人。</t>
  </si>
  <si>
    <t>向未来牧业公司牛场配套设施建设项目</t>
  </si>
  <si>
    <t>环江毛南族自治县</t>
  </si>
  <si>
    <t>20230120</t>
  </si>
  <si>
    <t>20231117</t>
  </si>
  <si>
    <t>通过先建后补建设：
1.产品展示与监测、养殖培训用房300㎡；2.牛栏食糟边牛颈夹的购置与安装；3.300千伏的变压器购置与安装；4.饲料加工粉尘处理设施购置与安装；5.无害化处置设备购置与安装；7消毒通道建设及消毒门等设备购置与安装；8.母牛放养场地平整；9.地磅购置与安装；10.搅拌机喂料机等养殖机械购置。</t>
  </si>
  <si>
    <t>计划牛常年存栏2000头以上，其中母牛常年存栏1000头以上、育肥牛1000头以上，年提供种牛350头以上，年育肥牛出栏1000头以上。产业路建成后将为周边100人以上群众提供养殖技术培训、土地流转1000亩、劳动力就近务工30人，每人年务工收入约3万元以上，保价收购周边散养户和小养殖场肉牛300头，促进我县香牛产业的稳步发展，提升我县香牛产品竞争力。</t>
  </si>
  <si>
    <t>国储林项目-川山镇何顿村、下丰村集体经济</t>
  </si>
  <si>
    <t>何顿村,下丰村</t>
  </si>
  <si>
    <t>20230102</t>
  </si>
  <si>
    <t>20231130</t>
  </si>
  <si>
    <t>完成林地林木收储13400亩。</t>
  </si>
  <si>
    <t>完成林地林木收储，纵深推进林业现代化发展。</t>
  </si>
  <si>
    <t>川山镇由动社区大棚蔬菜基地</t>
  </si>
  <si>
    <t>由动社区</t>
  </si>
  <si>
    <t>新建约20亩蔬菜大棚、安装灌溉等设施。</t>
  </si>
  <si>
    <t>打造农产品流通基地，带动周边农业产业发展。</t>
  </si>
  <si>
    <t>十二主角食品环江毛南族自治县特色农产品应急处理中心（川山镇塘万村集体经济项目）</t>
  </si>
  <si>
    <t>百万亩农特产品应急处理中心生产线：以砂糖橘、沃柑，桑葚，红心柚等环江鲜果资源为基础原材料，加工成品为橘子酵素，橘子醋，橘子汽水，橘果冻，陈皮等天然休闲食品。</t>
  </si>
  <si>
    <t>一是国家实施“乡村振兴”战略落地之举,为持续推进乡村振兴有效衔接的新形势、新任务、新要求，帮助农村的劳动力实现就地就近就业.
二是农业产业化发展的动力引擎，建设鲜湿米粉及干粉产业区，打造可与“柳州螺蛳粉小镇”比拟的“环江特色米粉小镇”。
三是非常时期（天灾、人灾等）对规模农产品实施特殊收储，降底大规模损失风险，建立一道保民生兜底屏障；
四是实现农产品初加工和深加工，增加产业经济价值，打造河池百万亩农特产品应急处理中心，以环江鲜果资源为基础原材料，加工成品可直接对外销售。解决环江县农产品销售问题，助推农户增收。
五是实现河池农业产业与全国市场的大对接，解决河池产业自我封闭发展的困境；
六是河池特色产品品牌化发展的必由之路。</t>
  </si>
  <si>
    <t>川山镇木伦社区村集体经济</t>
  </si>
  <si>
    <t>含香村</t>
  </si>
  <si>
    <t>通组道路2.066公里，路基宽5米，路面宽4.5米。</t>
  </si>
  <si>
    <t>解决群众出行难，缩短路程0.2小时，受益群众70户250人，其中脱贫户3户13人。</t>
  </si>
  <si>
    <t>川山镇茶江村村集体经济</t>
  </si>
  <si>
    <t>茶江村</t>
  </si>
  <si>
    <t>20230301</t>
  </si>
  <si>
    <t>道路长0.618公里，路基宽5.5米，路面宽4.5米。</t>
  </si>
  <si>
    <t>群众积极参与,解决沿线群众出行难问题，促进当地生产生活发展。</t>
  </si>
  <si>
    <t>明伦镇相尧村村集体经济</t>
  </si>
  <si>
    <t>五圩村</t>
  </si>
  <si>
    <t>通组道路3.020公里，路基宽5米，路面宽4.5米。</t>
  </si>
  <si>
    <t>道路扩宽3.020公里，增加基础设施建设，解决群众出行难问题</t>
  </si>
  <si>
    <t>下南乡中南村村集体经济</t>
  </si>
  <si>
    <t>通组道路1.143公里，路基宽5米，路面宽4.5米。</t>
  </si>
  <si>
    <t>道路扩宽1.143公里，增加基础设施建设，解决群众出行难问题</t>
  </si>
  <si>
    <t>明伦镇雅京村村集体经济</t>
  </si>
  <si>
    <t>通组道路2公里，路基宽5米，路面宽4.5米。</t>
  </si>
  <si>
    <t>道路扩宽2公里，增加基础设施建设，解决群众出行难问题</t>
  </si>
  <si>
    <t>川山镇由动社区农产品仓储加工中心及配套设施项目</t>
  </si>
  <si>
    <t>20230320</t>
  </si>
  <si>
    <t>新建农产品、分拣、加工、打包、入库、冷链物流中心一座面积约2000平米左右，设置仓库、冻库、管理房、晾晒场等，购置分拣、包装、保鲜冷链等配套设施。</t>
  </si>
  <si>
    <t>1.通过项目实施，构建农产品烘干、仓储、分拣、加工、打包、入库、冷链的物流中心，赋能农产品升级，带动周边村民共同种植，与种植户签订订单，保购保销。                                       2.通过场地出租，增加村集体收入。                                3.通过土地流转，增加村民收入。                  
4.带动群众就业80人以上。</t>
  </si>
  <si>
    <t>川山镇五圩村现代化小蚕共育基地配套设施项目</t>
  </si>
  <si>
    <t>20231220</t>
  </si>
  <si>
    <t>配备切桑机、蚕框、温湿度控制设备、推车等配套设施。</t>
  </si>
  <si>
    <t xml:space="preserve">通过项目实施，提高小蚕质量，为全镇蚕农提供优质小蚕，提高鲜茧产量、质量 。                                  </t>
  </si>
  <si>
    <t>国储林项目-大安乡环界村村集体经济</t>
  </si>
  <si>
    <t>环界村</t>
  </si>
  <si>
    <t>对桉树、杉木、松木、一般阔叶林木进行收储，合计4000亩。</t>
  </si>
  <si>
    <t>完成林地林木收储4000亩，纵深推进林业现代化发展</t>
  </si>
  <si>
    <t>十二主角食品环江毛南族自治县特色农产品应急处理中心（大安乡大安社区村集体经济项目）</t>
  </si>
  <si>
    <t>20230103</t>
  </si>
  <si>
    <t>环江县大安乡金桥村水果高产高效示范基地先建后补项目</t>
  </si>
  <si>
    <t>金桥村</t>
  </si>
  <si>
    <t>20230210</t>
  </si>
  <si>
    <t>通过先建后补，方式在水果主产区新建水肥一体化灌溉设备一套，推行水果标准化生产技术，提高水果品质和产量，打造乡村振兴水果高产高效示范基地1个，覆盖水果面积400亩。</t>
  </si>
  <si>
    <t>项目建成后，年产魔芋原料300吨；年产油桃300吨；年产秋蜜桃200吨，总产值480万元，项目实现利润120万元。带动农户种植魔芋8户，带动秋蜜桃种植8户，油桃种植16户，劳务30人年6000个工日以上，种植户每户收人4万以上。</t>
  </si>
  <si>
    <t>川山镇下久村村集体经济</t>
  </si>
  <si>
    <t>下久村</t>
  </si>
  <si>
    <t>道路长0.422公里，路基宽5.5米，路面宽4.5米。</t>
  </si>
  <si>
    <t>川山镇塘万村村集体经济</t>
  </si>
  <si>
    <t>塘万村</t>
  </si>
  <si>
    <t>道路长1.268公里，路基宽5.5米，路面宽4.5米。</t>
  </si>
  <si>
    <t>下南乡下南社区村集体经济</t>
  </si>
  <si>
    <t>道路长2.533公里，路基宽5.5米，路面宽4.5米。</t>
  </si>
  <si>
    <t>下南乡堂八村村集体经济</t>
  </si>
  <si>
    <t>道路长1.49公里，路基宽5.5米，路面宽4.5米。</t>
  </si>
  <si>
    <t>环江大才乡米篮子工程项目</t>
  </si>
  <si>
    <t>20230228</t>
  </si>
  <si>
    <t>1.田埂硬化，大棚、给水排水系统、销售平台建设。
2.鱼凼、鱼沟、遮阴棚、防逃设施、防虫灯等。
3.鱼苗引进、有机肥购买、技术培训等。</t>
  </si>
  <si>
    <t>提高水田综合利用经济效益，激发群众种植水稻的积极性。带动脱贫户10户增收5万元。</t>
  </si>
  <si>
    <t>环江大才乡桑园滴灌项目</t>
  </si>
  <si>
    <t>桑园连片面积1000亩，建设机房、自动过滤系统、无线控制系统网开关、田间控制器、水管等</t>
  </si>
  <si>
    <t>通过桑园滴灌项目建设，实现桑园科学灌溉、打药、施肥，降低投入成本，提高桑叶产量与质量，推进桑蚕产业高质量发展。</t>
  </si>
  <si>
    <t>大才乡2023年香牛产业高质量发展项目</t>
  </si>
  <si>
    <t>1.牛栏建设及配套设施，新建栏舍面积2500㎡，改造栏舍面积600㎡。
2.对经营主体采取先养后补方式补助牛犊养殖。
3.通过贴息补助鼓励种养大户贷款购买优良品种香牛进行养殖。</t>
  </si>
  <si>
    <t>通过打造建设标准牛栏，促进科学喂养，并以贷款贴息、奖励牛犊的方式，激发群众养殖积极性，实现规模化养殖，带动周边群众养殖香牛的积极性，带动脱贫户就近务工，实现增收，有力推进香牛产业高质量发展。</t>
  </si>
  <si>
    <t>国储林项目-东兴镇平安村、久灯村集体经济</t>
  </si>
  <si>
    <t>久灯村,平安村</t>
  </si>
  <si>
    <t>20230124</t>
  </si>
  <si>
    <t>20231228</t>
  </si>
  <si>
    <t>对桉树、杉木、松木、一般阔叶林木进行收储，合计10000亩。</t>
  </si>
  <si>
    <t>完成林地林木收储10000亩，纵深推进林业现代化发展</t>
  </si>
  <si>
    <t>东兴镇标山村鲟龙鱼养殖基地扩建工程</t>
  </si>
  <si>
    <t>标山村</t>
  </si>
  <si>
    <t>扩建标准化鱼池10000平方米，改造引水渠道1000米</t>
  </si>
  <si>
    <t>扩大高密度鲟龙鱼养殖规模，打造高端水产产业，提高生态养殖产量及群众增收，受益群众497户1710人，其中脱贫户153户583人。</t>
  </si>
  <si>
    <t>东兴镇加兴村同等屯（关公山）农文旅项目升级改造工程</t>
  </si>
  <si>
    <t>加兴村</t>
  </si>
  <si>
    <t>新建：“”水渠升级改造2000米，鱼塘升级改造30亩，农家庭院生态宜居建设升级改造</t>
  </si>
  <si>
    <t>打造关公山特色旅游小镇，古渠文化景观，乡村民宿，休闲观光垂钓，生态农产品、农耕体验，打造乡村旅游4Ａ景区。受益群众55户202人，其中脱贫户10户38人。</t>
  </si>
  <si>
    <t>2023年东兴镇光伏维修项目</t>
  </si>
  <si>
    <t>用于衔接资金支持项目的前期设计、评审、招标、监理及验收等项目管理相关支出。</t>
  </si>
  <si>
    <t>确保光伏设备正常运行、村集体合作社收入准时到账。</t>
  </si>
  <si>
    <t>县级</t>
  </si>
  <si>
    <t>环江香牛种牛繁育示范基地附属设施项目</t>
  </si>
  <si>
    <t>环江县城开集团</t>
  </si>
  <si>
    <t>1.牛栏建设配套设施
2.防疫设施；
3.地磅称重监测设施；
4.转运装载牛平台。</t>
  </si>
  <si>
    <t>环江香牛种牛繁育示范基地配套供水项目</t>
  </si>
  <si>
    <t>1.低位水池150m3一个；
2.高位水池150m3一个；
3.管材一批、
4.泵房2个；
5.变电设施、工程标志。</t>
  </si>
  <si>
    <t>完成低位水池150m3一个；高位水池150m3一个；泵房2个；变电设施、工程标志建设，辐射带动环江香牛产业发展，增加村民劳务收入，以达到增加村民的家庭收入，特别是低收入农户。</t>
  </si>
  <si>
    <t>驯乐苗族乡（必横）香糯稻花鱼生态种养殖示范基地建设项目</t>
  </si>
  <si>
    <t>环江县民宗局</t>
  </si>
  <si>
    <t>长北村</t>
  </si>
  <si>
    <t>新建农田灌溉渠道4公里、产业用房1栋约280平方米（包括农产品加工、手工艺加工、仓储和其他配套设施）、产业路3公里、晒谷场3个、晒谷廊1个、粮仓5个、田坎修复等。</t>
  </si>
  <si>
    <t>围绕当地特色产业优势，发展种殖香糯优质水稻约200亩，养殖稻花鱼约20亩，年预计产值香糯5万公斤50万元、稻花鱼0.2万公斤6万元，项目实施后将带动当地群众经济增产增收，助力乡村振兴较好发展，受益总户数45户191人，其中脱贫38户158人。带动长北村、山岗村、镇北村、康宁村等村屯，受益户约2142户8421人。</t>
  </si>
  <si>
    <t>川山镇五圩村五圩屯蚕茧烘烤房项目</t>
  </si>
  <si>
    <t>建设烘烤茧房1间，场地地面硬化800㎡，钢棚厂房500㎡，配备必要设备水电安装及照明等设施等。</t>
  </si>
  <si>
    <t>项目建好后，实现自动化灌溉和施肥，节省人工成本，提高生产效率，带动产业高质量发展，项目投资179.8万元，覆盖农户350户1500人，受益总户数150户162人，其中脱贫75户302人.年可养蚕100-150张，鲜茧产量100公斤/张，平均鲜茧价格约60元/公斤，产值约60-90万元。</t>
  </si>
  <si>
    <t>东兴镇加兴村同等屯陆基养鱼项目</t>
  </si>
  <si>
    <t>东兴镇,加兴村</t>
  </si>
  <si>
    <t>新建40个直径8米鱼池、遮阳钢棚4000平方米、给排水系统、配电房，蓄水池200平方米等。</t>
  </si>
  <si>
    <t>围绕当地特色产业优势，发展陆地养鱼产业，年预计产值12万公斤240万元，项目实施后将带动群众发展致富，增加经济收入。受益55户202人，其中脱贫户10户38人，可辐射带动周边群众约630户2520人。</t>
  </si>
  <si>
    <t>东兴镇东兴社区拉打屯优质稻、桑蚕产业基地配套设施工程</t>
  </si>
  <si>
    <t>东兴社区</t>
  </si>
  <si>
    <t>新建道路硬化2.9公里，路基宽3.5米，路面宽3米，砼厚0.20米、错车道、涵洞等。</t>
  </si>
  <si>
    <t>围绕当地优质稻、桑蚕产业优势，助力乡村振兴较好发展，项目建设后，将有效改善群众农业生产条件，降低农产品运输成本，提高群众经济增产增收。受益总户数350户1500人，其中脱贫户51户212人，基地种植水稻约100亩、桑叶约300亩。</t>
  </si>
  <si>
    <t>环江柑桔高产高效示范基地蓄水坝建设工程</t>
  </si>
  <si>
    <t>新建2座蓄水坝共32米。</t>
  </si>
  <si>
    <t>建设后可解决该片区柑桔高产高效示范基地供水灌溉水肥一体化，助推乡村振兴水果高产高效示范基地11个，覆盖水果面积280亩。带动32户128人，其中脱贫户22户85人发展产业。</t>
  </si>
  <si>
    <t>“五香”保种育种产业园（环江香牛品种改良）</t>
  </si>
  <si>
    <t>环江县农业农村局</t>
  </si>
  <si>
    <t>购买专业服务机构，引进良种公牛冻精，在全县范围内对750头母牛进行品种改良，使环江香牛的肉率、品质及其他生产性能得到显著提高。</t>
  </si>
  <si>
    <t>配种率达100%，母牛受胎率达90%及以上，带动效果明显。项目能带动村民劳务积极性，增加村民劳务收入，以达到增加村民的家庭收入，特别是低收入农户。</t>
  </si>
  <si>
    <t>向未来牧业有限公司养殖场场地平整及附属设施建设项目</t>
  </si>
  <si>
    <t>20231120</t>
  </si>
  <si>
    <t>1.水泥硬化路部分245平方；2.园林改造382平方米；3.建设产品展示及兽药与养殖材料收集房 。</t>
  </si>
  <si>
    <t xml:space="preserve">1.水泥硬化路部分245平方；2.园林改造382平方米；3.建设产品展示及兽药与养殖材料收集房 </t>
  </si>
  <si>
    <t>水源镇环江乐华种养农民专业合作养殖场供水工程项目</t>
  </si>
  <si>
    <t>环江毛南族自治县,水源社区</t>
  </si>
  <si>
    <t>打深水井2眼，安装供水管网。</t>
  </si>
  <si>
    <t>解决畜禽养殖用水，保证饮用水源正常、安全，保璋畜牧生产正常开展。</t>
  </si>
  <si>
    <t>下南乡堂八村上堂屯农业排洪渠道工程</t>
  </si>
  <si>
    <t>环江县乡村振兴局</t>
  </si>
  <si>
    <t>20230126</t>
  </si>
  <si>
    <t>20231202</t>
  </si>
  <si>
    <t>新建排洪渠道700米，4米宽，高（深）1.5米，三面光排洪渠道项目</t>
  </si>
  <si>
    <t>解决全屯76户288人农田灌溉及排洪困难问题。</t>
  </si>
  <si>
    <t>2023年光伏发电维护工程</t>
  </si>
  <si>
    <t>20230307</t>
  </si>
  <si>
    <t>20231229</t>
  </si>
  <si>
    <t>用于全县115座光扶电站的日常的运维和故障维修</t>
  </si>
  <si>
    <t>为全县115个贫困村村级光伏电站日常维修，保障村级光伏电站的持续运营，利用收入开发公益岗位，搞好村级公益事业，。</t>
  </si>
  <si>
    <t>国储林项目-龙岩乡黄种村村集体经济</t>
  </si>
  <si>
    <t>完成林地林木收储10000亩，纵深推进林业现代化发展，加大群众经济收入。</t>
  </si>
  <si>
    <t>龙岩乡城皇村上下金水利排灌工程</t>
  </si>
  <si>
    <t>城皇村</t>
  </si>
  <si>
    <t>混凝土三面光长1.2公里，宽1.5米，高1.2米</t>
  </si>
  <si>
    <t>便于群众生产生活</t>
  </si>
  <si>
    <t>龙岩乡良兴村雅山屯香牛养殖合作社肉牛建设项目</t>
  </si>
  <si>
    <t>良兴村</t>
  </si>
  <si>
    <t>建设：牛栏800平方米；草料加工厂房100平方米；仓库用房50平方米；管理用房、卫生间50平方米；化粪池50立方米；干粪池50平方米；割草机和粉碎机各1套</t>
  </si>
  <si>
    <t>项目建成后，预计年出栏肉牛100头，繁殖母牛30头，年产值150万以上。受益户数18户73人，其中脱贫户12户50人，人均年增收250元以上。</t>
  </si>
  <si>
    <t>龙岩乡安山村、久乐村等畜牧养殖示范场（点）引水工程</t>
  </si>
  <si>
    <t>需架设引水管15000M。</t>
  </si>
  <si>
    <t>解决畜禽养殖样本框（户）生产用水难问题。</t>
  </si>
  <si>
    <t>洛阳镇13个村集体发展项目(洛阳镇工业园区林产品厂房建设)</t>
  </si>
  <si>
    <t>江口村</t>
  </si>
  <si>
    <t>20230501</t>
  </si>
  <si>
    <t>20241231</t>
  </si>
  <si>
    <t>建设标准化林产品加工厂房及附属配套设施（设备、流动资金），所形成的资产归13个村（社区）股份经济合作社所有，并由其进行过程管理。厂房占地面积约18000平方米，厂房建设约1500万元，设备及配套设施约1500万元，流动资金约200万元。厂房建成后将将由广西环江振阳投资有限公司运营，所产生的受益归13个村（社区）股份经济合作社所有，将给各村村集体经济注血增收，以点带面带动群众增收致富。</t>
  </si>
  <si>
    <t>打造洛阳镇标准化林产品加工厂房，坚持党建引领、政府牵头，以合作社为主体，突出多元驱动，不断完善和增强村集体经济的综合实力，为我镇全面推进乡村振兴提供坚实保障，为全镇村集体经济创新增收。</t>
  </si>
  <si>
    <t>国储林项目-洛阳镇永权村、玉合村集体经济</t>
  </si>
  <si>
    <t>永权村,玉合村</t>
  </si>
  <si>
    <t>完成林地林木收储8000亩，纵深推进林业现代化发展</t>
  </si>
  <si>
    <t>通过林地林木收储8000亩，纵深推进林业现代化发展，带动永权村、玉合村增加村集体经济收益，以及农户增收。</t>
  </si>
  <si>
    <t>十二主角食品环江毛南族自治县特色农产品应急处理中心（洛阳镇团结村集体经济项目）</t>
  </si>
  <si>
    <t>20230201</t>
  </si>
  <si>
    <t>20231118</t>
  </si>
  <si>
    <t>洛阳镇江妙陆基循环水高效生态养殖项目</t>
  </si>
  <si>
    <t>以公司形式组织几个村集体经济在江口村拟建一个陆基圆池循环水养殖基地，占地15亩，建100个直径8米的圆池，总投资250万元，年产鱼30万斤以上，产值300万元，效益（利润）60万元以上，带动每个村村集体经济收入10万元以上，吸纳农民工就业25人，经济效益和社会效益显著。</t>
  </si>
  <si>
    <t>标准化示范基地，年产值300万元以上，效益达60万元，带动每个村村集体经济收入，达到10万元以上，带动25人务工就业，为洛阳镇产业结构调整及村集体经济提供新的发展思路和模式。</t>
  </si>
  <si>
    <t>洛阳镇江口村大屯屯高标准农田建设项目</t>
  </si>
  <si>
    <t>20230308</t>
  </si>
  <si>
    <t>在洛阳镇永权村大屯屯创建高标准农田示范基地约250亩，通过提升完善农田供水设施设备，统一规范优质稻品质以及管护技术，提高优质稻产量品质，秋冬季节利用农田种植全饲玉米等作物，为饲草加工厂提供原料，通过基地建设提高优质稻产量品质以及冬闲田的利用，带动群众增加生产经营性收入。</t>
  </si>
  <si>
    <t>在洛阳镇永权村大屯屯创建高标准农田示范基地约250亩，通过提升完善农田供水设施设备，统一规范优质稻品质以及管护技术，提高优质稻产量品质，秋冬季节利用农田种植全饲玉米等作物，为饲草加工厂提供原料，通过基地建设提高优质稻产量品质以及冬闲田的利用，带动群众增加生产经营性收入，受益群众582人，其中脱贫人口153人。</t>
  </si>
  <si>
    <t>洛阳镇俊杰养猪场配套设施建设项目（先建后补）</t>
  </si>
  <si>
    <t>合作村</t>
  </si>
  <si>
    <t>20230917</t>
  </si>
  <si>
    <t>建设标准化养猪场及附属配套设施（配电箱、产业道路、水井），建设规模:项目占地面积22亩，年存栏肉猪20000头,年出栏肉猪18000头,达到年销售额4000万元。
附属配套设施：配电箱1个、产业道路1.3公里、打水井1个，设备及配套设施约80万元。厂房建成后将给洛阳镇特色产业发展经济注入新鲜血液，通过以点带面带动脱贫群众就业增收致富。</t>
  </si>
  <si>
    <t>打造洛阳镇养猪产业强镇，通过先建后补的方式，不断完善和增强我镇特色产业综合实力，为我镇全面推进乡村振兴提供坚实保障，为10户20人脱贫群众提供就业岗位。</t>
  </si>
  <si>
    <t>洛阳镇冬种油菜和饲料玉米产业示范基地项目</t>
  </si>
  <si>
    <t>20230817</t>
  </si>
  <si>
    <t>通过先建后补的方式在13个村（社区）利用冬闲田地新建冬种油菜和饲料玉米种植基地，配套水肥一体化灌溉设备，推行冬种油菜和饲料玉米标准化生产技术，提高油菜和饲料玉米品质和产量，打造乡村振兴油菜和饲料玉米高产高效示范基地，基地种植油菜和饲料玉米覆盖面积约1300亩。</t>
  </si>
  <si>
    <t>标准化示范基地，年产值200万元以上，效益达50万元，带动13村（社区）集体经济增收，达到4万元以上，带动30人务工就业，为洛阳镇产业结构调整及村集体经济提供新的发展思路和模式。</t>
  </si>
  <si>
    <t>洛阳镇江口村大福组共享农场项目</t>
  </si>
  <si>
    <t>通过租地2亩，建设标准化的农场，硬化建设1500㎡的标准化养殖房，养殖乳鸽等示范基地。统一经营管理，统一养殖、统一销售的模式，带动村民发展养殖业的规模化，达到增加群众的收入。</t>
  </si>
  <si>
    <t>建设标准化的农场，硬化建设1500㎡的标准化养殖房，养殖乳鸽等示范基地。统一经营管理，统一养殖、统一销售的模式，带动村民发展养殖业的规模化，达到增加群众的收入，受益群众194人，其中脱贫人口50人。</t>
  </si>
  <si>
    <t>明伦镇吉祥村村集体经济</t>
  </si>
  <si>
    <t>20240331</t>
  </si>
  <si>
    <t>项目总建筑面积为38498㎡，其中包括活禽加工区1200㎡活禽交易区4590㎡，服务中心3448㎡，商铺6480㎡，交易区6720㎡，冷链区2880㎡，农产品粗加工区1200㎡，检测中心1200㎡，水果、蔬菜交易区2880㎡，五香、粮油交易区2880㎡，于杂货交易区2880㎡，水产品(冷冻)交易区1980㎡，厕所160㎡。建设内容包括：土建工程、装饰装修工程、给排水工程、电气工程、通风与空调工程、消防工程、绿化工程及配套工程等。</t>
  </si>
  <si>
    <t>1、带动13个村集体，衔接资金投资年预计收益率3%以上，逐年递增。2、带动农产品销售，带动种植农户销售增收5000户，其中脱贫户、监测户500户，实现年户均增收1000元；提供务工等就业岗位带动100户，其中脱贫户、监测户20户，实现年户均增收1000元。3、通过农产品批发交易市场的建设，完善我县农产品物流体系，加强我县与域外农业企业交流合作，推动我县建设成为区域性农产品物流中心，促进我县农产品市场健康稳定地发展，同时缓解当地农产品滞销的现状，助力我县经济社会发展。</t>
  </si>
  <si>
    <t>明伦镇吉祥村鑫发食用菌种植合作社项目</t>
  </si>
  <si>
    <t>新建：建设一座200㎡的烤房，一个200m3的蓄水池，一个发酵室、购买水管1000米，等附属设施。</t>
  </si>
  <si>
    <t>项目建成后可拓展食用菌的类别，提升市场竞争力，预计增加就业岗位20个，带动周边群众就近务工。</t>
  </si>
  <si>
    <t>明伦镇青储饲料加工项目</t>
  </si>
  <si>
    <t>青饲料仓库1000平方米，牧草300亩，牧草收割机、包装机等其他配套设施。</t>
  </si>
  <si>
    <t>大力发展特色产业，收购种殖户牧草，带动发展养殖业种殖业，增加农户养殖收入。</t>
  </si>
  <si>
    <t>安置点“六园，六小”建设（易安后扶）</t>
  </si>
  <si>
    <t>环江县生态移民发展中心</t>
  </si>
  <si>
    <t>思恩镇,驯乐苗族乡</t>
  </si>
  <si>
    <t>20230705</t>
  </si>
  <si>
    <t>20230930</t>
  </si>
  <si>
    <t>建设小养房、小菜园、小伙房、小作坊等</t>
  </si>
  <si>
    <t>通过环江香牛养殖基础设施建设，改善养殖环境，提高养殖效率，全面推动产业健康可持续发展。在洛阳镇范围内通过养殖主体或示范户先建后补的方式新（扩、改）建环江香牛栏舍及配套设施等基础设施2000㎡，年将新增环江香牛110头，产值约90万元;环江香牛牛犊补助按品种改良执行差异化补助，即自冶县人民政府指定的品种每头牛犊补助1000元，非指定的品种每头牛犊补助500元;年产良种香牛40头，产值约40万元。
同时通过劳动就业、贷牛还牛可带动周边农户40户130人，其中脱贫户、监测户15户45人。为此将带动为乡村振兴提供产业保障，实现产业联农带农富农效果。</t>
  </si>
  <si>
    <t>国储林项目-水源社区村集体经济</t>
  </si>
  <si>
    <t>20231204</t>
  </si>
  <si>
    <t>项目完成流转林地林木1.9万亩，投资约9000万元，通过土地租金、林木流转等带动林农500户，其中脱贫户、监测户50户，实现年户均增收5000元。</t>
  </si>
  <si>
    <t>1、项目完成流转林地林木1.9万亩，投资约9000万元，通过土地租金、林木流转等带动林农500户，其中脱贫户、监测户50户，实现年户均增收5000元。
2、通过林地经营提供造林、抚育、护林等就业岗位带动100户，其中脱贫户、监测户20户，实现年户均增收5000元</t>
  </si>
  <si>
    <t>水源镇美丽村屯含香村香水柠檬基地项目工程</t>
  </si>
  <si>
    <t>基地内滴灌管网建设。</t>
  </si>
  <si>
    <t>广东香水柠檬品质优、产量高，是一项效益可观的新兴产业，市场远景优良，打造400多亩香水柠檬种植示范基地，建成后可以带动60人以上脱贫户务工就业。</t>
  </si>
  <si>
    <t>水源镇汉传养殖场供水工程</t>
  </si>
  <si>
    <t>水源社区</t>
  </si>
  <si>
    <t>20231227</t>
  </si>
  <si>
    <t>扩建，从下滩水库引水至蓄水池，在养殖场新建水池100立方米，抽水泵房配电设配。</t>
  </si>
  <si>
    <t>项目建成可带动村集体经济收入，增加村民的收入来源：产业发展基地配套基础设施，能解决该生猪生产场枯水期用水困难问题，保障7000头生猪生产用水，促进生猪产业发展。</t>
  </si>
  <si>
    <t>2023年自治区挂点联系水源镇三美村建设项目</t>
  </si>
  <si>
    <t>三美村</t>
  </si>
  <si>
    <t>20230105</t>
  </si>
  <si>
    <t>20231205</t>
  </si>
  <si>
    <t>建设烘烤茧房150㎡，场地地面硬化1000㎡，钢棚仓库1000㎡，水电安装及照明等设施，计量设备、办公设备、货架、打包麻袋、搬运推车等必备物品</t>
  </si>
  <si>
    <t>年计划收购鲜茧15万斤，烘烤干茧8吨，预计年收益30万元</t>
  </si>
  <si>
    <t>水源镇汉传养殖场供水工程（各旦村旦洞屯）</t>
  </si>
  <si>
    <t>各旦村</t>
  </si>
  <si>
    <t>建干粪池250平方，青贮池200平方。</t>
  </si>
  <si>
    <t>减少畜禽养殖粪污污染，提高粪污综合利用率；加大饲草储备量，并不断改善饲草的适口性及吸收率。</t>
  </si>
  <si>
    <t>十二主角食品环江毛南族自治县特色农产品应急处理中心（水源镇三才村集体经济项目）</t>
  </si>
  <si>
    <t>20231221</t>
  </si>
  <si>
    <t>环江思恩镇民族特色手工制品加工建设项目（“好日子”民俗特色商旅小镇）</t>
  </si>
  <si>
    <t>城西社区</t>
  </si>
  <si>
    <t>实施乡村旅游项目，支持农产品、特色手工制品品牌打造。农产品集散中心生产车间：农产品生产流水线建设、原料车间、生产车间、仓储车间等建设及设备采购。民族手工制品小作坊特色街（传承人特色街）：特色手工艺作坊模范点建设，配套傩面、花竹帽和刺绣等。</t>
  </si>
  <si>
    <t>1.带动村集体收益；
2.带动农产品销售，解决农产品销售难题，年产值达1000万以上；
3.带动就业500户1000人以上，其中脱贫户100户450人以上。
4.保护与促进当地特色产业发展
5.带动更多传承人把独具特色文化的手工艺品产业弘扬壮大</t>
  </si>
  <si>
    <t>思恩镇陈双村龙江屯民族特色手工制品建设基地项目</t>
  </si>
  <si>
    <t>陈双村</t>
  </si>
  <si>
    <t>实施乡村旅游项目，支持农产品、特色手工制品品牌打造。非遗文化传承及民俗文化体验项目（民俗、民族旅拍工作室、非遗生活体验、民族服饰文化庭院经济发展传统技艺、传统工艺手工坊、画坊）建设等配套设施</t>
  </si>
  <si>
    <t>为进一步加强非遗文化的传承和保护，促进非遗文旅产业发展，达到补短板促发展实现联农带农益农目标。受益72户290人以上，其中脱贫户9户30人。</t>
  </si>
  <si>
    <t>思恩镇城北社区村集体经济</t>
  </si>
  <si>
    <t>城北社区</t>
  </si>
  <si>
    <t>20230331</t>
  </si>
  <si>
    <t>通组道路提升1.603公里，"路基宽度（米）5.0米，路面宽度（米）4.5米。</t>
  </si>
  <si>
    <t>改善农村人居生活环境，提高居民生活质量，受益90户350人，其中脱贫户6户23人。</t>
  </si>
  <si>
    <t>思恩镇文化村村集体经济</t>
  </si>
  <si>
    <t>文化村</t>
  </si>
  <si>
    <t>通组道路提升0.466公里，"路基宽度（米）5.0米，路面宽度（米）4.5米。</t>
  </si>
  <si>
    <t>改善农村人居生活环境，提高居民生活质量，受益110户385人，其中脱贫户10户40人。</t>
  </si>
  <si>
    <t>思恩镇陈双村村集体经济</t>
  </si>
  <si>
    <t>通组道路提升1.925公里，"路基宽度（米）5.0米，路面宽度（米）4.5米。</t>
  </si>
  <si>
    <t>环江县西南同德标准化桑蚕种养扩建项目（项目二）</t>
  </si>
  <si>
    <t>西南村</t>
  </si>
  <si>
    <t>新建钢棚架1429.7平方米。</t>
  </si>
  <si>
    <t>提高鲜茧产量、质量，提高经济效益，发挥示范带动作用。鲜茧产量提高≥5%以上。带动受益群众人口77户270人，其中脱贫户57户200人。</t>
  </si>
  <si>
    <t>环江香牛庭院特色养殖加工销售与科技一体化项目</t>
  </si>
  <si>
    <t>20231104</t>
  </si>
  <si>
    <t>1.培训服务：聘请专家为养殖大户、致富带头人开展饲喂技术培训服务，提高农户的养殖水平，推动散养户与现代畜牧业有机衔接。
2.引导群众对牛种进行品种改良，对香牛种牛养殖补助。
3.对香牛母牛产犊补助。
4.电商平台销售服务：利用自身销售平台为农户提供活体销售服务，采取实体+电商拓宽农户销售渠道。</t>
  </si>
  <si>
    <t>1.可以带动村民劳务积极性，增加村民劳务收入，以达到增加村民的家庭收入，特别是低收入农户，能够使100人以上掌握养殖牛产业技术，提高农户养殖香牛积极性，增加农户收入。
2.新型经营主体引领带动当地农户总数50%以上，带动脱贫户35%以上。</t>
  </si>
  <si>
    <t>毛南山乡香螺香米产业项目</t>
  </si>
  <si>
    <t>仪凤村,中南村</t>
  </si>
  <si>
    <t>20230106</t>
  </si>
  <si>
    <t>建设内容包含：打造2000亩以上富硒米，稻花鱼、稻田螺养殖100亩，对稻苗、鱼苗、螺统一品种、统一种养殖技术扶持、统一销售，修建排洪渠道800米；田坎加固宽15至20公分，高30至40公分，每1亩开挖1个鱼坑长1米宽1米；建设农特产品电商展销中心等。</t>
  </si>
  <si>
    <t>1.通过政府引导，农业部门技术指导，在下南社区、波川村、中南村、仪凤村等4个村打造2000亩以上富硒米示范带，种植两季，力争富硒米年产量达1600吨以上，产值可达480万元以上，预计带动281户群众，扩宽少数民族群众增收渠道。2.通过种养殖为一体发展产业，养100亩稻鱼及稻螺，可产值1万斤鱼，5万斤螺，力争年产值达45万元左右，进一步促进群众增收。3.通过建设农特产品电商展销中心，为群众搭建销售平台、渠道，解决销售难题，提振群众发展农业信心。</t>
  </si>
  <si>
    <t>下南乡环江佳合生态养殖家庭农场供水工程项目</t>
  </si>
  <si>
    <t>仪凤村</t>
  </si>
  <si>
    <t>建300立方米青贮池1个。</t>
  </si>
  <si>
    <t>十二主角食品环江毛南族自治县特色农产品应急处理中心（下南乡堂八村集体经济项目）</t>
  </si>
  <si>
    <t>国储林项目-驯乐乡山岗村村集体经济</t>
  </si>
  <si>
    <t>驯乐苗族乡2023年标准化蚕房建设项目</t>
  </si>
  <si>
    <t>康宁村</t>
  </si>
  <si>
    <t>先建后补，新建蚕房2580.6个平方米、可以养蚕100张蚕，提高鲜蚕产量和质量</t>
  </si>
  <si>
    <t>长美乡环江香牛产业高质量发展项目</t>
  </si>
  <si>
    <t xml:space="preserve">1、牛栏建设及配套设施，新建栏舍面积860㎡，改造栏舍面积250㎡。        2.牛犊补助         </t>
  </si>
  <si>
    <t>通过环江牧丰生态养殖场、环江宏建生态种养家庭农场、环江清风种养家庭农场、环江东兴鸿鑫生态种养专业合作社等，改善香牛养殖基础设施建设，给予牛犊扶持补助，逐步注重将环江香牛产业向规模化、标准化方向发展，实现产业联农带农富农效果。              
（一）长美乡香牛养殖基础设施建设。
1.通过香牛养殖基础设施建设，改善养殖环境，提高养殖效率，全面推动产业健康可持续发展，通过先建后补方式，扩大养殖场养殖规模，提升标准化养殖水平。预计年养殖规模增加200头，产值增加150万左右；
2.肉牛喂养饲料需求量变大，预计可收购周边甘蔗种植户糖料蔗尾300吨，增加甘蔗种植户收入；同时通过劳务就业带动方式吸纳10人次务工，促进群众增产增收。                            
（二）长美乡环江香牛牛犊补助。
1.通过实施牛犊补助，不断扩大牛产业回规模，预计年增加产值20万元。
2.通过示范引领作用带动周边群众发展香牛产业。</t>
  </si>
  <si>
    <t>长美乡环江香牛产业发展政府贴息贷款项目</t>
  </si>
  <si>
    <t>根据环江毛南族自治县香牛产业贷款贴息实施管理办法，经营主体为扩大养牛产业规模，申请贷款20万元用于能繁母牛购买、饲料加工厂建设等，政府贴息利率4%。</t>
  </si>
  <si>
    <t>长美乡八福村股份经济合作社青梅基地水肥一体化项目</t>
  </si>
  <si>
    <t>八福村</t>
  </si>
  <si>
    <t>以八福村股份经济经济合作社牵头，建设500亩青梅基地水肥一体化灌慨，配套动力过滤设备设施、输水管网、大水池、塑料水箱。</t>
  </si>
  <si>
    <t>1.通过水肥一体化改善青梅长势，促进青梅产量提高，预计2025年基地亩产青梅750斤，产值约37万元。
2.带动群众就业15人以上。3.发挥引领示范作用，带动周边群众发展青梅产业，壮大全乡青梅经济。受益群众35户126人，其中脱贫户7户23人。</t>
  </si>
  <si>
    <t>2023年长美乡光伏维修项目</t>
  </si>
  <si>
    <t>通过迁移和维修光伏设施充分发挥光伏电站对村集体经济收益增长带动作用，切实做好收益分配</t>
  </si>
  <si>
    <t>环江思恩镇西南村柑桔高产高效示范基地项目</t>
  </si>
  <si>
    <t>通过先建后补的方式在水果主产区新建水肥一体化灌溉设备一套，改善配套基础设施等，推行水果标准化生产技术，提高水果品质和产量，打造乡村振兴水果高产高效示范基地1个，覆盖水果面积约300亩。</t>
  </si>
  <si>
    <t>通过项目实施，促进地方持续发展特色优势产业，不断提高产业发展水平。带动农户200户800人，其中脱贫户、监测户50户180人。</t>
  </si>
  <si>
    <t>农综</t>
  </si>
  <si>
    <t>长美乡内同村甘花屯环江天富农副产品购销有限责任公司桑蚕高质量建设基地</t>
  </si>
  <si>
    <t>内同村</t>
  </si>
  <si>
    <t>一、长美乡内同村甘花屯环江天富农副产品购销有限责任公司桑蚕基地水肥一体化
1.600亩桑园水肥一体化灌慨；2.动力过滤设备设施15万元；3.输水管网27万元；4.大水池2个20万元；5.塑料水箱6个3万元；6.水利工程16万元。总投资81万元。（以正式设计预算为准）。 二、长美乡内同村甘花屯环江天富农副产品购销有限责任公司养蚕设备设施提升改造购买智能数控喂蚕机10台及配套轨道安装118万元；2.购买空气消杀系统设备10台6万元。总投资124万元。</t>
  </si>
  <si>
    <t xml:space="preserve">一、桑蚕基地水肥一体化     
1.提高600亩桑园桑叶质量，桑叶产量提高20%以上。2.安排就业人员30人，其中脱贫户5人。3.带动示范作用，带动周边养蚕户500户提质改造桑园管护。               
二、养蚕设备设施提升改造   
1.智能数控喂蚕，省力、提高生产效率。喂叶速度15-20平方米/台.分钟。2.优化饲养环境，提高养蚕成功率。3.实现养蚕收入300万元；4.安排就业50人，脱贫户占10%以上。示范带动周边养蚕户500户。  </t>
  </si>
  <si>
    <t>大安乡才平柑橘高产高效示范基地先建后补项目</t>
  </si>
  <si>
    <t>通过先建后补的方式在水果主产区新建水肥一体化灌溉设备一套，推行水果标准化生产技术，提高水果品质和产量，打造乡村振兴水果高产高效示范基地1个，覆盖水果面积200亩。</t>
  </si>
  <si>
    <t>示范基地提升设施设备水平。打造水肥智能化、种植标准化、品质优良、产量稳定的水果高产高效示范基地。并以示范基地为阵地大力开展水果产业科技培训,带动全县水果产业的高质量发展。带动脱贫户5户18人，人均年增收250元以上。</t>
  </si>
  <si>
    <t>东兴镇香牛产业高质量发展项目</t>
  </si>
  <si>
    <t xml:space="preserve">项目包含推进标准化规模养殖，标准养殖栏舍及生活生产、粪污处理；建立良种繁育体系（母牛产犊补助、良种种牛牛引进补助等）以及金融信贷支撑技术培训等                </t>
  </si>
  <si>
    <t>通过加快养殖结构调整，强化技术支撑，大力发展适度规模养殖，注重将环江香牛产业向规模化、标准化、品牌化和绿色化方向发展，为乡村振兴提供产业保障，实现产业联农带农富农效果。</t>
  </si>
  <si>
    <t>洛阳镇永权村才腊屯立体综合种养基地项目</t>
  </si>
  <si>
    <t>永权村</t>
  </si>
  <si>
    <t>在洛阳镇永权村才腊屯利用水库引水，在水库下游建设养鱼基地，水面种植水稻、荷花，周围种植柑橘等植物，涉及土地面积120亩，涉及农户235户，749人，其中脱贫户41户，152人。</t>
  </si>
  <si>
    <t>标准化示范基地，通过养鱼，种植水稻、荷花，周围种植柑橘等植物，实现年产值50万元以上，效益达25万元，带动周边村屯集体经济收入达到7万元以上，带动脱贫人口15人以上务工就业增加收入，为洛阳镇产业结构调整及村集体经济提供新的发展思路和模式。</t>
  </si>
  <si>
    <t>洛阳镇永权村地脉屯立体综合种养基地项目</t>
  </si>
  <si>
    <t>在洛阳镇永权村地脉屯利用水库通过养鱼，种植水稻、荷花、火龙果，养殖鸡、鸭、鹅、牛等，周围种植柑橘等植物，涉及土地面积200亩。</t>
  </si>
  <si>
    <t>标准化示范基地，通过养鱼，种植水稻、荷花、火龙果、柑橘等，实现年产值50万元以上，效益达20万元，带动周边村屯集体经济收入，达到7万元以上，带动20人务工就业，为洛阳镇产业结构调整及村集体经济提供新的发展思路和模式。受益农户108户336人，其中脱贫户22户80人。</t>
  </si>
  <si>
    <t>龙岩乡高山百年老油茶加工项目</t>
  </si>
  <si>
    <t>安山村</t>
  </si>
  <si>
    <t>龙岩乡村级集体经济在安山村建高山百年老油茶加工基地，占地26亩。建设内容（扩建）：原料筛选场、茶籽原料房、茶籽烘干房、榨油加工房、原油储存房、传统榨油体验坊及等烘干机、及炼油加工等设备，采取“现代+古法”相结合加工方式，提质增效，带动全乡和辐射周边地方油茶产业发展壮大。</t>
  </si>
  <si>
    <t>覆盖全乡2.5万亩油茶加工提炼，年产值100万，效益（利润）50万元以上，带动每个村村集体经济收入，达到5万元以上，带动40人以上务工就业，为龙岩乡产业结构调整及村集体经济提供新的发展思路和模式</t>
  </si>
  <si>
    <t>环江县洛阳镇古昌村昌盛酒坊</t>
  </si>
  <si>
    <t>古昌村</t>
  </si>
  <si>
    <t>建设标准化示范小酒坊，修缮闲置的乐昌小学600平米作为酒坊厂房，购买设施设备，利用酒糟腌制酸菜，配套建设农田机耕路硬化1.5公里，水渠约1公里。</t>
  </si>
  <si>
    <t>打造标准酒坊，酒坊通过收购全村大米、玉米、红薯、蔬菜等，带动全村群众；在农田种植大米及禾花鱼养殖，酒糟喂养禾花鱼，带动福昌、上乐、安乐屯87户316人，其中脱贫户60户201人。以示范基地为阵地，酒坊、养殖场、高标准农田联合运营，形成链接发展，相辅相成。带动全村1091户3659人，其中脱贫户432户1711人。</t>
  </si>
  <si>
    <t>环江科索种养专业合作社桑蚕高质量发展建设先建后补项目</t>
  </si>
  <si>
    <t>塘房村</t>
  </si>
  <si>
    <t>通过先建后补，新建小蚕共育室一个350平米。包括标准化小蚕共育室建设用地平整，小蚕共育室需配备建设水帘空调、温度调控（锅炉加热设备）设备，新增优质桑园35亩左右。</t>
  </si>
  <si>
    <t>1、预计一年可以养14批蚕，每批400张左右，年产值160万左右。2、通过改善养殖条件，实现人蚕分居，提高养蚕的成功率，扩大养殖规模，助力蚕农增产增收，发挥养殖示范作用；3、通过建设标准化小蚕共育室，可以提高小蚕产量、质量，提高经济效益，发挥合作社的示范带动作用，引导群众扩大桑蚕规模。项目建成后预计受益群众50户136人，其中脱贫户、监测户30户69人。</t>
  </si>
  <si>
    <t>环江北平桑蚕种养专业合作社标准化蚕房建设先建后补项目</t>
  </si>
  <si>
    <t>通过先建后补，合作社社员新建标准化蚕房7个660平米，新建的蚕房均配套建设轨道以及自动上簇机械设备。</t>
  </si>
  <si>
    <t>1、新建标准化蚕房后，合作社年每年可养蚕达12批次，蚕茧产量9吨左右，产值48万元左右；2、通过改善养殖条件，实现人蚕分居，提高养蚕的成功率，扩大养殖规模，助力蚕农增产增收，发挥养殖示范作用。项目建成后预计受益群众27户59人，其中脱贫户、监测户16户37人。</t>
  </si>
  <si>
    <t>川山镇乐衣村香水柠檬水肥一体化先建后补项目</t>
  </si>
  <si>
    <t>乐衣村</t>
  </si>
  <si>
    <t>通过先建后补的方式在主产区新建水肥一体化灌溉设备一套，覆盖水果面积80亩。</t>
  </si>
  <si>
    <t>通过项目实施，打造水肥智能化、种植标准化、品质优良、产量稳定的水果高产高效示范基地。并以示范基地为阵地大力开展水果产业科技培训,带动全镇水果产业的高质量发展。</t>
  </si>
  <si>
    <t>川山镇五圩村五圩生态农业养殖专业合作社基础设施建设项目</t>
  </si>
  <si>
    <t>新建饮水池1个，改造现有栏舍1500平米和新建栏舍500平米。</t>
  </si>
  <si>
    <t>通过帮扶础设施建设，改善养殖环境，提高养殖效率，延伸产业链，推动产业健康持续发展。</t>
  </si>
  <si>
    <t>洛阳镇香牛产业高质量发展项目</t>
  </si>
  <si>
    <t>1.新建、扩建或改造的牛舍采用先建后补的方式进行，其中新（扩、改）建牛栏舍2000㎡×200元=400000元。
2.补助采用经营主体先养后补方式进行，其中指定的品种牛犊30头×1000元=30000元，非指定的品种牛犊250头×500元=125000元。
3.补助采用经营主体先买后补的方式进行，其中购买并养殖良种母牛40头、良种公牛4头，投资母牛50×2000=100000元，公牛4×5000元=20000元。</t>
  </si>
  <si>
    <t>三</t>
  </si>
  <si>
    <t>2023年第一批小额信贷贴息</t>
  </si>
  <si>
    <t>用于支付脱贫户、三类对象监测户等发展产业小额扶贫信贷贴息</t>
  </si>
  <si>
    <t>解决脱贫户、三类对象监测户农业发展资金不足问题，满足脱贫户、三类对象监测户再生产拓展资金需求渠道，保证产业稳定发展等，用于支持脱贫户、三类对象监测户等小额扶贫信贷贴息，促进产业发展，实现稳定增收</t>
  </si>
  <si>
    <t>2023年第二批小额信贷贴息</t>
  </si>
  <si>
    <t>中央82.9978，自治区375.2392</t>
  </si>
  <si>
    <t>四</t>
  </si>
  <si>
    <t>川山镇文江村文江移民安置点扶贫车间工程（易安后扶）</t>
  </si>
  <si>
    <t>川山镇文江村文江移民安置点</t>
  </si>
  <si>
    <t>新建设扶贫车间厂房、仓库等约1200平方米</t>
  </si>
  <si>
    <t xml:space="preserve">通过创建扶贫车间，促进创业就业，解决文江村以及周边木论社区、下久村、下干村、塘万村、乐衣村等闲散劳动力就业务工问题，月收入在2000元左右，巩固脱贫攻坚成果。受益群众2000户8500人，其中脱贫户1262户4753人。
</t>
  </si>
  <si>
    <t>2</t>
  </si>
  <si>
    <t>城西街道易地扶贫搬迁后续扶持小菜园建设项目</t>
  </si>
  <si>
    <t>毛南家园社区</t>
  </si>
  <si>
    <t>1、200亩田地平整，坡改梯；2、新建排洪渠道600米；3、建1个300立方米蓄水池，10个30立方米地头水柜，水管2000米，4、抽水管理房1个。</t>
  </si>
  <si>
    <t>项目建好后，有效解决毛南家园社区群众生产生活问题，带动群众发展增收，直接受益脱贫户1800户，人口3000多人。</t>
  </si>
  <si>
    <t xml:space="preserve">       </t>
  </si>
  <si>
    <t>附表1-2</t>
  </si>
  <si>
    <t>农村基础设施建设项目计划表</t>
  </si>
  <si>
    <t>1</t>
  </si>
  <si>
    <t>城西街道环江香牛种牛场示范基地道路建设项目</t>
  </si>
  <si>
    <t>环江县耐禾村环江香牛种牛场示范基地道路及大洋闲逸田园综合体路硬化，长共约3千米，均宽4.5米、厚0.2米的混凝土路面</t>
  </si>
  <si>
    <t>已建成总建筑面积28900平方米，育肥牛舍4座、繁殖牛舍4座、隔离牛舍1座、消毒室1座、饲料加工间1座、多功能仓储1座、集粪棚1座、青贮池建筑面积4000立方米；计划牛常年存栏2000头以上，其中母牛常年存栏1000头以上、育肥牛1000头以上，年提供种牛350头以上，年育肥牛出栏1000头以上。产业路建成后将为周边群众提供养殖技术培训、土地流转、劳动力就近务工，保价收购周边散养户和小养殖场肉牛，促进我县香牛产业的稳步发展，提升我县香牛产品竞争力。</t>
  </si>
  <si>
    <t>城西街道耐禾村塘足屯饮水管网安装工程</t>
  </si>
  <si>
    <t>饮水安全巩固提升工程（从金禾南路七小对面路口至塘足屯内巩固饮水安装2430米。</t>
  </si>
  <si>
    <t>解决塘足85户约400多人的饮水困难问题</t>
  </si>
  <si>
    <t>3</t>
  </si>
  <si>
    <t>城西街道三乐社区乔谭屯后塘水果和林业产业道路建设项目</t>
  </si>
  <si>
    <t>20230310</t>
  </si>
  <si>
    <t>产业道路硬化700米，路基宽4.5米，路面宽4.5米，砼厚0.22米</t>
  </si>
  <si>
    <t>群众积极参与，投工投劳增产增收，解决沿线群众生产生活发展难问题</t>
  </si>
  <si>
    <t>4</t>
  </si>
  <si>
    <t>城西街道耐禾村塘英屯道路硬化工程</t>
  </si>
  <si>
    <t>硬化路面宽5米，长1500米</t>
  </si>
  <si>
    <t>5</t>
  </si>
  <si>
    <t>川山镇古宾村后山屯供水保障工程</t>
  </si>
  <si>
    <t>古宾村</t>
  </si>
  <si>
    <t>新建泵房、抽水池、输配水管道等配套设施。</t>
  </si>
  <si>
    <t>对全屯70人的饮水条件的改善提升，障群众饮水安全。</t>
  </si>
  <si>
    <t>6</t>
  </si>
  <si>
    <t>大安乡村屯公路接口修缮工程</t>
  </si>
  <si>
    <t>对村屯主要公路接口进行修缮，方便群众安全出行</t>
  </si>
  <si>
    <t>按时完工，完善公路交通，方便群众出行</t>
  </si>
  <si>
    <t>7</t>
  </si>
  <si>
    <t>大安乡大安社区下洞屯道路水毁项目</t>
  </si>
  <si>
    <t>大安社区</t>
  </si>
  <si>
    <t>完成道路维修、掏空、填补等修复工程。</t>
  </si>
  <si>
    <t>解决沿线群众出行难问题，促进当地生产生活发展，提高居民生活质量，改善农村人居生活环境；受益总500人，其中脱贫户203人。</t>
  </si>
  <si>
    <t>8</t>
  </si>
  <si>
    <t>东兴镇东兴社区久怀屯供水管网提升改造工程项目</t>
  </si>
  <si>
    <t>DN50镀锌管2000米，安装进、出水厂水计量装置4个及入户水表134个。</t>
  </si>
  <si>
    <t>对总人口522人，脱贫人口147人饮水条件的改善提升，障群众饮水安全。</t>
  </si>
  <si>
    <t>9</t>
  </si>
  <si>
    <t>水源镇水源社区才王屯漫水桥项目工程</t>
  </si>
  <si>
    <t>环江县发改局</t>
  </si>
  <si>
    <t>新建漫水桥11米，桥面宽6.5米，高5.86米。</t>
  </si>
  <si>
    <t>新建漫水桥11米，桥面宽6.5米，高5.86米。解决27户94人行路难问题，其中贫困户5户12人。</t>
  </si>
  <si>
    <t>10</t>
  </si>
  <si>
    <t>明伦镇百祥村青峨屯后才产业道路硬化工程（1期）</t>
  </si>
  <si>
    <t>百祥村</t>
  </si>
  <si>
    <t>产业道路硬化1.70公里，提升村屯间通行能力，改善农业生产条件。解决耕地150亩、林地300亩基地生产作业道路</t>
  </si>
  <si>
    <t>产业道路硬化1.70公里，提升村屯间通行能力，改善农业生产条件。解决耕地150亩、林地300亩基地生产作业道路，带动产业发展，降低农产品运输成本。受益群众61户、227人，其中脱贫人口9户、29人。</t>
  </si>
  <si>
    <t>11</t>
  </si>
  <si>
    <t>思恩镇清潭村米洞屯水峒产业道路硬化工程</t>
  </si>
  <si>
    <t>清潭村</t>
  </si>
  <si>
    <t>产业道路硬化1.0公里，路基宽4.5m，路面宽3.5m，厚0.2米，涵管等。</t>
  </si>
  <si>
    <t>产业道路硬化1.0公里，改善农业生产条件，让全屯103户（其中脱贫户12户34人）320人收益。带动产业发展，降低农产品运输成本，解决基地生产作业道路。</t>
  </si>
  <si>
    <t>12</t>
  </si>
  <si>
    <t>驯乐乡山岗村必任屯至那屯产业路硬化工程</t>
  </si>
  <si>
    <t>20231201</t>
  </si>
  <si>
    <t>路基宽4.5米，路面宽3.5米，砼厚0.20米、错车道、涵洞等</t>
  </si>
  <si>
    <t>解决群众急难愁盼的问题，改善群众人居环境，提升群众生活品质，提高群众满意度。受益总230人，其中脱贫户120人。</t>
  </si>
  <si>
    <t>13</t>
  </si>
  <si>
    <t>东兴镇东兴社区后河屯优质稻杉木产业道路硬化工程</t>
  </si>
  <si>
    <t>产业道路硬化1.85公里，路基宽4米，路面宽3米，砼厚0.2米、涵管等</t>
  </si>
  <si>
    <t>产业道路硬化1.85公里，解决当地群众生产生活条件，改善群众生产耕种田地100亩，林地1500亩，进一步提高种粮产量和群众耕种积极性，有效治理当地生态环境，防止农田水土流失，有利于农民生产生活。受益群众34户、116人，其中脱贫人口16户、56人。</t>
  </si>
  <si>
    <t>14</t>
  </si>
  <si>
    <t>大才乡大才社区坡安至新庄、加华屯优质稻产业道路硬化工程</t>
  </si>
  <si>
    <t>产业道路硬化2.12公里，路基宽4米，路面宽3米，砼厚0.2米、涵管等</t>
  </si>
  <si>
    <t>产业道路硬化2.12公里，改善群众生产耕种地370亩，进一步提高种粮产量和群众耕种积极性，有效治理当地生态环境，防止农田水土流失，有利于农民生产生活。受益群众126户、411人，其中脱贫人口19户、60人。</t>
  </si>
  <si>
    <t>15</t>
  </si>
  <si>
    <t>下南乡中南村松崖屯优质稻产业道路硬化工程</t>
  </si>
  <si>
    <t>产业道路硬化0.460公里，路基宽4米，路面宽3米，砼厚0.2米、涵管等</t>
  </si>
  <si>
    <t>产业道路硬化0.460公里，改善群众生产耕田种地60亩，进一步提高种粮产量和群众耕种积极性，有效治理当地生态环境，防止农田水土流失，有利于农民生产生活。受益群众72户、243人，其中脱贫人口36户、119人。</t>
  </si>
  <si>
    <t>16</t>
  </si>
  <si>
    <t>长美乡关安村塘平至下汪屯青梅产业道路建设项目</t>
  </si>
  <si>
    <t>关安村</t>
  </si>
  <si>
    <t>产业道路硬化0.740公里路基宽4米，路面宽3米，砼厚0.2米、涵管等</t>
  </si>
  <si>
    <t>产业道路硬化0.740公里，解决当地群众生产生活条件，促进关安村200亩青梅、改善群众生产耕种地60亩产业发展，有助于群众生产耕种，受益群众36户、136人，其中脱贫人口15户、54人。</t>
  </si>
  <si>
    <t>17</t>
  </si>
  <si>
    <t>东兴镇标山村红广屯拓宽道路硬化工程</t>
  </si>
  <si>
    <t>改扩建道路硬化2.5公里，道路扩宽1米.</t>
  </si>
  <si>
    <t>改扩建道路硬化2.5公里，解决当地群众生产生活条件，有助于群众生产耕种，受益群众116户，427人，其中脱贫人口26户、102人。</t>
  </si>
  <si>
    <t>18</t>
  </si>
  <si>
    <t>明伦镇干城村下弄屯优质稻产业道路硬化工程</t>
  </si>
  <si>
    <t>干城村</t>
  </si>
  <si>
    <t>硬化产业路0.75公里，路基宽4.5米，路面宽3.5米。</t>
  </si>
  <si>
    <t>硬化产业路0.75公里,改善群众生产耕种地250亩，发展水稻玉米桑蚕产业，受益总户数143户537人，其中脱贫户94户346人。</t>
  </si>
  <si>
    <t>19</t>
  </si>
  <si>
    <t>驯乐乡平治社区板榜屯漫水桥</t>
  </si>
  <si>
    <t>新建漫水桥81.6米，引桥70米，桥面宽5米，高5.5米。</t>
  </si>
  <si>
    <t>新建漫水桥81.6米，引桥70米，桥面宽5米，高5.5米。受益群众101户、490人，其中脱贫人口26户、108人</t>
  </si>
  <si>
    <t>20</t>
  </si>
  <si>
    <t>东兴镇东兴社区后河屯漫水桥</t>
  </si>
  <si>
    <t>新建漫水桥9.5米，引桥40米，桥面宽5米，高4.76米，盖板涵长5米，高4米。</t>
  </si>
  <si>
    <t>新建漫水桥9.5米，引桥40米，桥面宽5米，高4.76米。盖板涵长5米，高4米，解决受益群众34户、116人，其中脱贫人口16户、56人。</t>
  </si>
  <si>
    <t>21</t>
  </si>
  <si>
    <t>明伦镇何狂村鸟河屯漫水桥</t>
  </si>
  <si>
    <t>新建漫水桥8.4米，引桥30米，桥面宽5.5米，高3米。</t>
  </si>
  <si>
    <t>新建漫水桥8.4米，引桥30米，桥面宽5.5米，高3米。解决85户263人行路难问题，其中贫困户35户124人。</t>
  </si>
  <si>
    <t>22</t>
  </si>
  <si>
    <t>驯乐苗族乡福寿社区乾屯至驯乐卫生院道路提升工程（易安后扶）</t>
  </si>
  <si>
    <t>福寿社区</t>
  </si>
  <si>
    <t>拓宽道路1.25公里，新建1座桥梁跨度21米、挡土墙约1386立方米、护栏1.25公里等。</t>
  </si>
  <si>
    <t>补齐必要的乡村建设短板村组道路建设，改善当地群众出行、交通运输和交通安全条件，建成后将有效缓解车辆拥堵状况，鼓励村民共同参与建设，提高务工收入。受益总户数42户195人，其中脱贫41户191人，间接辐射周边群众约580户2000人。</t>
  </si>
  <si>
    <t>23</t>
  </si>
  <si>
    <t>驯乐苗族乡太平村干受屯田头水柜建设工程</t>
  </si>
  <si>
    <t>新建水柜180㎡，农田水利灌溉蓄水达108m3，铺设灌溉水管2公里，辐射周边群众田地40亩</t>
  </si>
  <si>
    <t>完成项目实施并投入使用，促进太平村干受屯30户100人其中脱贫监测人口13户52人生产生活</t>
  </si>
  <si>
    <t>24</t>
  </si>
  <si>
    <t>川山镇塘万村平光屯上甲至洞光油茶产业道路硬化工程</t>
  </si>
  <si>
    <t>新增产业路道路硬化3公里，路基宽4.5米，路面宽3.5米，砼厚0.2米、错车道等。</t>
  </si>
  <si>
    <t>通过增加基础设施建设，改善农业生产条件，降低农产品运输成本，增加群众收入。受益群众120户424人，其中脱贫户45户184人。</t>
  </si>
  <si>
    <t>25</t>
  </si>
  <si>
    <t>环江毛南族自治县大安乡老可爱可朴屯至长洞屯、下荒屯产业道路硬化工程</t>
  </si>
  <si>
    <t>道路长4.5公里，路基宽4.5米，路面宽3.5米，砼厚0.19米、错车道、涵洞等</t>
  </si>
  <si>
    <t>硬化可朴屯至长洞屯、下荒屯产业路4.5公里,解决沿线群众出行难问题、降低群众农产品运输成本，促进当地生产生活发展。</t>
  </si>
  <si>
    <t>26</t>
  </si>
  <si>
    <t>环江毛南族自治县大安乡老可爱土祥屯至肯坡屯产业路</t>
  </si>
  <si>
    <t>土祥屯至肯坡屯产业路约6公里，路基宽4.5米，路面宽3.5米，砼厚0.19米、错车道、涵洞等</t>
  </si>
  <si>
    <t>硬化土祥屯至肯坡屯产业路6公里,改善肯俄、下荒、长洞、美三、坡日、可朴、肯坡、机洞、坤洞等9个自然屯的农业生产条件，带动107户307人，其中脱贫户5户11人产业发展，降低农产品运输成本。解决老可爱700多亩耕地生产作业道路，基地种植桑树280亩亩，玉米240亩，中草药50亩，油茶80亩，桉树260亩，牛240头，猪95头，羊120头，鸡鸭2400羽.</t>
  </si>
  <si>
    <t>27</t>
  </si>
  <si>
    <t>环江毛南族自治县龙岩乡达科村拉朗屯至沙黑杉木产业砂石路工程</t>
  </si>
  <si>
    <t>达科村</t>
  </si>
  <si>
    <t>20231020</t>
  </si>
  <si>
    <t>新建产业砂石路5.5公里，路基宽5.0米，路面宽4.0米。</t>
  </si>
  <si>
    <t>项目建成后,有效改善生产作业条件，增加村民收入，还能增加村民劳务收放，特别是低收入农户，带动356户1268人，其中脱贫户178户567人</t>
  </si>
  <si>
    <t>28</t>
  </si>
  <si>
    <t>环江县龙岩乡达科村英对坳至李家杉木产业道路硬化工程</t>
  </si>
  <si>
    <t>硬化产业道路3.2公里，路基宽4.5米，路面宽3.5米，砼厚0.19米。</t>
  </si>
  <si>
    <t>项目建成后，有效改善生产作业条件，还能增加村民劳务收放，特别是低收入农户，受益总户数41户142人，其中贫困户40户139人。</t>
  </si>
  <si>
    <t>29</t>
  </si>
  <si>
    <t>龙岩乡黄种村上同屯平板桥</t>
  </si>
  <si>
    <t>黄种村</t>
  </si>
  <si>
    <t>新建平板桥24延米，桥墩、桥板、引桥等。</t>
  </si>
  <si>
    <t>完善平板桥硬化，解决沿线80户268人出行难及生产生活不便问题，促进产业发展。</t>
  </si>
  <si>
    <t>30</t>
  </si>
  <si>
    <t>川山镇古宾村后山屯通组道路提升工程</t>
  </si>
  <si>
    <t>路基宽5.5米，路面宽4.5米，砼厚0.20米、错车道、涵洞等</t>
  </si>
  <si>
    <t>解决群众急难愁盼的问题，改善群众人居环境，提升群众生活品质，提高群众满意度。</t>
  </si>
  <si>
    <t>31</t>
  </si>
  <si>
    <t>东兴镇加兴村坡元屯通组道路提升工程</t>
  </si>
  <si>
    <t>32</t>
  </si>
  <si>
    <t>龙岩乡良兴村龙莫屯通组道路提升工程</t>
  </si>
  <si>
    <t>33</t>
  </si>
  <si>
    <t>明伦镇干城村下博屯通组道路提升工程</t>
  </si>
  <si>
    <t>34</t>
  </si>
  <si>
    <t>明伦镇明伦社区安民三通组道路提升工程</t>
  </si>
  <si>
    <t>明伦社区</t>
  </si>
  <si>
    <t>35</t>
  </si>
  <si>
    <t>明伦镇柳平村凤凰屯通组道路提升工程</t>
  </si>
  <si>
    <t>柳平村</t>
  </si>
  <si>
    <t>36</t>
  </si>
  <si>
    <t>思恩镇陈双村新源屯通组道路提升工程</t>
  </si>
  <si>
    <t>37</t>
  </si>
  <si>
    <t>水源镇和平村三烈至大方屯通屯道路提升工程</t>
  </si>
  <si>
    <t>和平村</t>
  </si>
  <si>
    <t>20230112</t>
  </si>
  <si>
    <t>38</t>
  </si>
  <si>
    <t>长美乡内典村坡散屯通组道路提升工程</t>
  </si>
  <si>
    <t>内典村</t>
  </si>
  <si>
    <t>39</t>
  </si>
  <si>
    <t>长美乡内同村三弄屯通组道路提升工程</t>
  </si>
  <si>
    <t>40</t>
  </si>
  <si>
    <t>水源镇中涧村平里屯通组道路提升工程</t>
  </si>
  <si>
    <t>41</t>
  </si>
  <si>
    <t>水源镇里腊村东蒙屯通组道路提升工程</t>
  </si>
  <si>
    <t>里腊村</t>
  </si>
  <si>
    <t>42</t>
  </si>
  <si>
    <t>洛阳镇地蒙村现床至地脉屯通屯道路提升工程</t>
  </si>
  <si>
    <t>地蒙村</t>
  </si>
  <si>
    <t>20230303</t>
  </si>
  <si>
    <t>中央77，自治,1.623</t>
  </si>
  <si>
    <t>43</t>
  </si>
  <si>
    <t>驯乐乡平莫村下架屯通组道路提升工程</t>
  </si>
  <si>
    <t>平莫村</t>
  </si>
  <si>
    <t>44</t>
  </si>
  <si>
    <t>驯乐乡顺宁村才平通组道路提升工程</t>
  </si>
  <si>
    <t>顺宁村</t>
  </si>
  <si>
    <t>20231123</t>
  </si>
  <si>
    <t>45</t>
  </si>
  <si>
    <t>驯乐乡山岗村茶平屯通组道路提升工程</t>
  </si>
  <si>
    <t>20231026</t>
  </si>
  <si>
    <t>46</t>
  </si>
  <si>
    <t>驯乐乡太平村大文通组道路提升工程</t>
  </si>
  <si>
    <t>47</t>
  </si>
  <si>
    <t>洛阳镇古昌村大古昌屯通组道路提升工程</t>
  </si>
  <si>
    <t>48</t>
  </si>
  <si>
    <t>洛阳镇古昌村上艾屯通组道路提升工程</t>
  </si>
  <si>
    <t>49</t>
  </si>
  <si>
    <t>洛阳镇永权村百华屯通组道路提升工程</t>
  </si>
  <si>
    <t>50</t>
  </si>
  <si>
    <t>大安乡塘房村合龙屯通组道路提升工程</t>
  </si>
  <si>
    <t>51</t>
  </si>
  <si>
    <t>龙岩乡安山村上梅屯通组道路提升工程（二期）</t>
  </si>
  <si>
    <t>屯级道路提升工程</t>
  </si>
  <si>
    <t>拓宽0.785公里，解决受益群众800人急难愁盼的问题，改善群众人居环境，提升群众生活品质，提高群众满意度。</t>
  </si>
  <si>
    <t>52</t>
  </si>
  <si>
    <t>下南乡堂八村堂八水库至上堂屯通屯道路提升工程</t>
  </si>
  <si>
    <t>堂八村</t>
  </si>
  <si>
    <t>20230405</t>
  </si>
  <si>
    <t>道路扩宽，扩宽1米，里程1.2公里。</t>
  </si>
  <si>
    <t xml:space="preserve">扩宽硬化路1.2公里，路面宽1m，厚0.2米，涵管，错车道等，解决群众急难愁盼的问题，方便329人，生活出行并降低农产品运输成本。
</t>
  </si>
  <si>
    <t>中央22，自治,3.5729</t>
  </si>
  <si>
    <t>53</t>
  </si>
  <si>
    <t>龙岩乡久乐村龙源康油茶产业基地道路硬化工程</t>
  </si>
  <si>
    <t>久乐村</t>
  </si>
  <si>
    <t>油茶700亩，硬化道路3.8公里，路基宽4.5米，路面宽3.5米，砼厚0.20米、错车道、涵洞等</t>
  </si>
  <si>
    <t>硬化产业路3.8公里，路基宽4.5m，路面宽3.5m，厚0.2米，涵管等，进一步改善农业生产条件，解决基地生产作业道路，带动久乐村29户116人，其中脱贫户6户18人产业发展，降低农产品运输成本。</t>
  </si>
  <si>
    <t>中央108.6884，自治区5.1771</t>
  </si>
  <si>
    <t>54</t>
  </si>
  <si>
    <t>明伦镇百祥村后山屯至下果美水稻、桑蚕产业道路硬化工程</t>
  </si>
  <si>
    <t>建设麻竹基地产业路硬化</t>
  </si>
  <si>
    <t/>
  </si>
  <si>
    <t>55</t>
  </si>
  <si>
    <t>水源镇含香村长桥屯优质稻、桑蚕产业道路硬化工程</t>
  </si>
  <si>
    <t>产业路2.5公里，路基宽3.5米，路面宽3.5米</t>
  </si>
  <si>
    <t>硬化产业路2.5公里改善农业生产条件，降低农产品运输成本，解决基础生产作业道路。</t>
  </si>
  <si>
    <t>56</t>
  </si>
  <si>
    <t>环江县2023年村庄规划编制</t>
  </si>
  <si>
    <t>环江县自然资源局</t>
  </si>
  <si>
    <t>编制全县38个村的村庄规划。</t>
  </si>
  <si>
    <t>57</t>
  </si>
  <si>
    <t>龙岩乡敢岩村板沟屯路面硬化工程</t>
  </si>
  <si>
    <t>敢岩村</t>
  </si>
  <si>
    <t>硬化道路560M。</t>
  </si>
  <si>
    <t>改善该屯30多户农户生产生活条件和人居环境</t>
  </si>
  <si>
    <t>58</t>
  </si>
  <si>
    <t>洛阳镇红阳社区红茂大院内给水管网、排水（污）管网改造工程</t>
  </si>
  <si>
    <t>红阳社区</t>
  </si>
  <si>
    <t>对陈旧的给水管网及排污、排水管道进行更新改造，给水管网约2600米，排污管网约1400米。初步概算需建设资金</t>
  </si>
  <si>
    <t>改造给排水管网，保障基本民生。使3800多群众受益，其中涉及城镇低收入、弱势人群近900人</t>
  </si>
  <si>
    <t>59</t>
  </si>
  <si>
    <t>洛阳镇红安社区铁中及修理厂小区水毁维修工程</t>
  </si>
  <si>
    <t>红安社区</t>
  </si>
  <si>
    <t>重建铁中小区、修理厂小区水毁围墙78米，安装太阳能路灯约300盏，初步概算需项目资金50万元</t>
  </si>
  <si>
    <t>维修挡墙78米，安装路灯300盏，保障群众安全出行，改善群众人居环境。使近8000安置对象受益</t>
  </si>
  <si>
    <t>60</t>
  </si>
  <si>
    <t>洛阳镇红安社区太阳能路灯安装工程</t>
  </si>
  <si>
    <t>扩宽硬化路4.081公里，路面宽1m，厚0.2米，涵管，错车道等，解决群众急难愁盼的问题，方便189人生活出行并降低农产品运输成本。</t>
  </si>
  <si>
    <t>61</t>
  </si>
  <si>
    <t>洛阳镇红安社区公共基础设施维修工程</t>
  </si>
  <si>
    <t>二期廉租房周边道路需硬化600米，排水沟及盖板维修更新800米，关键场所安全围栏300米。</t>
  </si>
  <si>
    <t>对红茂矿区洛阳集中安置点基础设施进行维修、新建，方便群众生活，改善居住环境。使近8000安置对象受益</t>
  </si>
  <si>
    <t>62</t>
  </si>
  <si>
    <t>洛阳镇鸿欣民宿入园道路拓宽硬化工程</t>
  </si>
  <si>
    <t>团结村</t>
  </si>
  <si>
    <t>拓宽通往该鸿欣民宿的道路约300米，初步概算需要建设资金13.5万元</t>
  </si>
  <si>
    <t>拓宽通往鸿欣民宿道路约300米，全力推进全域旅游创建工作，涉及农户25户92人，其中脱贫户4户14人。</t>
  </si>
  <si>
    <t>63</t>
  </si>
  <si>
    <t>明伦镇北宋村环江牧乐生态种养专业合作社香牛养殖产业道路硬化工程</t>
  </si>
  <si>
    <t>北宋村</t>
  </si>
  <si>
    <t>产业路2公里，路基宽3.5米，路面宽3.5米</t>
  </si>
  <si>
    <t xml:space="preserve">硬化产业路2公里,改善农业生产条件，降低农产品运输成本，解决基地生产作业道路，基地养殖60头牛。 </t>
  </si>
  <si>
    <t>64</t>
  </si>
  <si>
    <t>思恩镇文化村下兰屯至板用屯道路扩宽工程</t>
  </si>
  <si>
    <t>道路长620米 拓宽1米</t>
  </si>
  <si>
    <t>解决上阳、下阳、内卯、外卯、土足、下兰1100群众的运输难题，助推六个屯桑蚕、柑橘、菜牛等产业发展</t>
  </si>
  <si>
    <t>65</t>
  </si>
  <si>
    <t>思恩镇陈双村“四坊”至露营坡柑橘产业道路</t>
  </si>
  <si>
    <t>产业道路硬化265米，路基宽4.5米，路面宽4.5米，砼厚0.22米，砌挡土墙</t>
  </si>
  <si>
    <t>群众积极参与，投工投劳增产增收，解决沿线群众生产生活发展难问题。</t>
  </si>
  <si>
    <t>66</t>
  </si>
  <si>
    <t>思恩镇陈双村龙江屯露营坡产业道路提升工程</t>
  </si>
  <si>
    <t>安装防护栏338米，硬化步道路128米</t>
  </si>
  <si>
    <t>67</t>
  </si>
  <si>
    <t>2023年自治区挂点联系下南乡中南村建设项目</t>
  </si>
  <si>
    <t>在毛南山乡千亩香米示范带中建设中南村东信屯田地排灌渠道，排洪渠道2.5m*3m，长450米，灌溉渠道 1m*1m，长350米，50*50，长260米，1.5m*1.5m，长 300米。</t>
  </si>
  <si>
    <t>1.在中南村打造百亩以上毛南香米示范基地，年产量达6万斤，产值可达9万元以上，预计带动60户群众，扩宽少数民族群众增收渠道；2.在中南村、仪凤村打造100亩毛南香螺示范基地，2023年完成基础设施建设并投产，预计2024年后年可产螺7万斤，年产值35万余元。</t>
  </si>
  <si>
    <t>68</t>
  </si>
  <si>
    <t>下南乡堂八村十圩屯人畜饮水工程</t>
  </si>
  <si>
    <t>修建1个高位水池150立方米；镀锌管直径50MM，厚壁不小于2mm，长度1500米；镀锌管直径20mm,厚壁不小于2mm，长度800米；镀锌管直径15mm，厚壁不小于2mm，长度300米。新建泵房1个，面积10平方米；购买水泵1个，消毒设备1套；电线500米；阀门5个；接线电杆5根。</t>
  </si>
  <si>
    <t>解决十圩屯人畜饮水困难，使饮水安全得到保障，既有利于群众发展牛产业、桑蚕产业，提高群众发展产业积极性，增加群众收入，又提升群众对乡村振兴工作的满意度和对巩固拓展脱贫攻坚成果的认可度。</t>
  </si>
  <si>
    <t>69</t>
  </si>
  <si>
    <t>下南乡中南村上光屯产业道路</t>
  </si>
  <si>
    <t>中南村</t>
  </si>
  <si>
    <t>产业道路两条，总长660m。（1）路线一，k0+000 -- k0+115右侧挡土墙高0.50m，k0+115 -- k0+340两侧挡土墙高0.50m、垫层厚30cm、路长340m,宽2.50m。
（2）路线二，长320m、宽2.50m、两侧挡土墙高0.60m、垫层厚30cm，路边三面光排水沟长420m、内空30cm×30cm。</t>
  </si>
  <si>
    <t>促进农业生产,受益71户249人，其中脱贫户19户69人。</t>
  </si>
  <si>
    <t>70</t>
  </si>
  <si>
    <t>驯乐苗族乡福寿社区才勒至肯上平板桥建设工程</t>
  </si>
  <si>
    <t>新建一座31米平板桥，一座6.5米平板桥等。</t>
  </si>
  <si>
    <t>补齐农村道路建设短板，解决沿线群众出行难问题，促进当地生产生活发展。受益总户数92户330人，其中脱贫23户83人。间接辐射全乡山岗村、长北村、镇北村及福寿社区等周边群众约3000户10000人</t>
  </si>
  <si>
    <t>71</t>
  </si>
  <si>
    <t>龙岩乡达科村上朝路口至邓家屯道路安全防护栏工程</t>
  </si>
  <si>
    <t>环江县财政局</t>
  </si>
  <si>
    <t>安装安全防护栏6.5公里、基座、挡土墙、部分路段维修等</t>
  </si>
  <si>
    <t>安全防护栏安装6.5公里，解决交通安全隐患，保障群众出行安全。</t>
  </si>
  <si>
    <t>72</t>
  </si>
  <si>
    <t>龙岩乡黄种村伟报至上达兵路段安全防护栏建设工程</t>
  </si>
  <si>
    <t>20231232</t>
  </si>
  <si>
    <t>安装安全防护栏4.27公里、基座、挡土墙等</t>
  </si>
  <si>
    <t>安全防护栏安装4.27公里，解决交通安全隐患，保障群众出行安全。</t>
  </si>
  <si>
    <t>73</t>
  </si>
  <si>
    <t>驯乐苗族乡山岗村必任屯通屯道路安全防护栏工程</t>
  </si>
  <si>
    <t>20231234</t>
  </si>
  <si>
    <t>安装安全防护栏1.39公里、基座等</t>
  </si>
  <si>
    <t>安全防护栏安装1.32公里，解决交通安全隐患，保障群众出行安全。</t>
  </si>
  <si>
    <t>74</t>
  </si>
  <si>
    <t>洛阳镇团结村新都力屯道路安全防护栏工程</t>
  </si>
  <si>
    <t>20231236</t>
  </si>
  <si>
    <t>安装安全防护栏0.5公里、基座、挡土墙等</t>
  </si>
  <si>
    <t>安全防护栏安装0.5公里，解决交通安全隐患，保障群众出行安全。</t>
  </si>
  <si>
    <t>75</t>
  </si>
  <si>
    <t>驯乐苗族乡山岗村必四屯通屯道路安全防护栏工程</t>
  </si>
  <si>
    <t>20231233</t>
  </si>
  <si>
    <t>安装安全防护栏1.19公里、基座、挡土墙等</t>
  </si>
  <si>
    <t>安全防护栏安装1.19公里，解决交通安全隐患，保障群众出行安全。</t>
  </si>
  <si>
    <t>76</t>
  </si>
  <si>
    <t>驯乐乡镇北村那坤屯通屯道路安全防护栏工程</t>
  </si>
  <si>
    <t>镇北村</t>
  </si>
  <si>
    <t>20231235</t>
  </si>
  <si>
    <t>安装安全防护栏2.12公里、基座、挡土墙等</t>
  </si>
  <si>
    <t>安全防护栏安装2.12公里，解决交通安全隐患，保障群众出行安全。</t>
  </si>
  <si>
    <t>77</t>
  </si>
  <si>
    <t>东兴镇才乐村百干屯对面河桑叶、桉树、松杉树产业道路硬化工程</t>
  </si>
  <si>
    <t>新建产业硬化路长1.6公里,路基4.5m,路面宽3.5m, 砼厚0.2m。错车道，涵洞等</t>
  </si>
  <si>
    <t>硬化产业路1.6公里,发展桑园面积100多亩，桉树80多亩，松杉木50多亩，水稻10多亩，年产值达80万元以上。道路建成后改善农业生产条件，降低农产品运输成本。受益86户320人，其中脱贫户30户106人。</t>
  </si>
  <si>
    <t>78</t>
  </si>
  <si>
    <t>水源镇汉传养殖场道路扩宽工程</t>
  </si>
  <si>
    <t>扩宽水源镇各旦村东典路口至旦洞屯道路2.5公里，路面宽4.5米。</t>
  </si>
  <si>
    <t>项目建成可带动村集体经济收入，增加村民的收入来源：现已完成投资900万元建成总建筑面积16000平方米生猪养殖基地，年出栏商品育肥猪达到26000头规模，产值约9500万元。建成后将有效满足养殖场各项运输需求，打破严重制约养殖场的发展瓶颈。</t>
  </si>
  <si>
    <t>79</t>
  </si>
  <si>
    <t>水源镇民权村肯保屯益洞牛羊养殖产业道路硬化</t>
  </si>
  <si>
    <t>民权村</t>
  </si>
  <si>
    <t>新增产业道路硬化长0.73公里，路基宽3.5米，路面宽3米，砼厚0.20米、错车道、涵洞</t>
  </si>
  <si>
    <t>按设计完成道路硬化工程,解决群众生产生活发展难问题。受益总户数31户103人，其中脱贫户5户14人</t>
  </si>
  <si>
    <t>80</t>
  </si>
  <si>
    <t>驯乐苗族乡顺宁村洞茶屯屯级道路桥梁工程</t>
  </si>
  <si>
    <t>新建平板桥15
延米。桥墩、桥梁、引桥等。</t>
  </si>
  <si>
    <t>新建平板桥15延米，增加基础设施建设，解决群众出行难问题，受益群众26户112人，其中脱贫户19户86人。</t>
  </si>
  <si>
    <t>驯乐苗族乡长北村必横屯苗族特色村寨基础设施工程</t>
  </si>
  <si>
    <t>驯乐乡长北村必横屯</t>
  </si>
  <si>
    <t>对43栋少数民族特色村寨保护之建筑立面修缮提升约2069.8平方米等。</t>
  </si>
  <si>
    <t>补齐少数民族村寨基础设施短板，提升少数民族群众居住环境及生活条件。受益总户数45户191人，其中脱贫38户158人。</t>
  </si>
  <si>
    <t>驯乐苗族乡福寿社区亁屯苗族特色村寨环境治理工程</t>
  </si>
  <si>
    <t>驯乐乡福寿社区亁屯</t>
  </si>
  <si>
    <t>对43栋少数民族特色村寨保护之建筑立面修缮提升约3432平方米，重新修建整屯3条排污系统约380米、公厕、粮仓、晒谷廊及环境治理等。</t>
  </si>
  <si>
    <t>补齐少数民族村寨基础设施短板，提升少数民族群众居住环境及提高群众生产生活条件。受益总户数42户195人，其中脱贫41户191人。</t>
  </si>
  <si>
    <t>龙岩乡龙岩社区板邦、板仁屯污水处理设施工程</t>
  </si>
  <si>
    <t>龙岩乡龙岩社区板邦、板仁屯</t>
  </si>
  <si>
    <t>长度约1020米，清淤、沟底硬化、排污管道安装等</t>
  </si>
  <si>
    <t>解决板邦、板仁屯环境卫生问题，改善农村人居生活环境。受益295户1164人，其中脱贫户72户557人。</t>
  </si>
  <si>
    <t>农综自治区</t>
  </si>
  <si>
    <t>驯乐苗族乡顺宁村晒洞屯垃圾焚烧炉项目</t>
  </si>
  <si>
    <t>晒洞屯</t>
  </si>
  <si>
    <t>窑式焚烧炉、垃圾储存池、垃圾转运车等</t>
  </si>
  <si>
    <t>建设后将有效保障生态环境，提高群众生活质量，受益76户278人其中脱贫监测人口30户110人</t>
  </si>
  <si>
    <t>思恩镇农村生活垃圾清运设备项目</t>
  </si>
  <si>
    <t>环江县城市管理执法局</t>
  </si>
  <si>
    <t>购买240升村屯垃圾桶704个</t>
  </si>
  <si>
    <t>改善农村人居生活环境，实现农村生活垃圾治理率达95%以上。</t>
  </si>
  <si>
    <t>川山镇农村生活垃圾清运设备项目</t>
  </si>
  <si>
    <t>购买240升村屯垃圾桶519个</t>
  </si>
  <si>
    <t>洛阳镇农村生活垃圾清运设备项目</t>
  </si>
  <si>
    <t>购买240升村屯垃圾桶695个</t>
  </si>
  <si>
    <t>水源镇农村生活垃圾清运设备项目</t>
  </si>
  <si>
    <t>东兴镇农村生活垃圾清运设备项目</t>
  </si>
  <si>
    <t>明伦镇农村生活垃圾清运设备项目</t>
  </si>
  <si>
    <t>大才乡农村生活垃圾清运设备项目</t>
  </si>
  <si>
    <t>大安乡农村生活垃圾清运设备项目</t>
  </si>
  <si>
    <t>驯乐乡农村生活垃圾清运设备项目</t>
  </si>
  <si>
    <t>下南乡农村生活垃圾清运设备项目</t>
  </si>
  <si>
    <t>龙岩乡农村生活垃圾清运设备项目</t>
  </si>
  <si>
    <t>长美乡农村生活垃圾清运设备项目</t>
  </si>
  <si>
    <t>川山镇由动社区农村生活治理项目</t>
  </si>
  <si>
    <t>购买1个压缩箱、2个10立方收集车辆、23台600w三轮车、2台800w三轮车、2台1200w三轮车</t>
  </si>
  <si>
    <t>下南乡下南社区农村生活治理项目</t>
  </si>
  <si>
    <t>购买2个10立方收集车辆、12台600w三轮车、1台800w三轮车、1台1200w三轮车</t>
  </si>
  <si>
    <t>水源镇水源社区农村生活治理项目</t>
  </si>
  <si>
    <t>购买2个10立方收集车辆、18台600w三轮车、1台800w三轮车、1台1200w三轮车</t>
  </si>
  <si>
    <t>洛阳镇洛阳社区农村生活治理项目</t>
  </si>
  <si>
    <t>购买1个压缩箱、4个10立方收集车辆、15台600w三轮车、2台800w三轮车、2台1200w三轮车</t>
  </si>
  <si>
    <t>驯乐乡平治社区农村生活治理项目</t>
  </si>
  <si>
    <t>平治社区</t>
  </si>
  <si>
    <t>购买1个10立方收集车辆、13台600w三轮车、1台800w三轮车、1台1200w三轮车</t>
  </si>
  <si>
    <t>大安乡大安社区农村生活治理项目</t>
  </si>
  <si>
    <t>购买2个10立方收集车辆、20台600w三轮车、1台800w三轮车、1台1200w三轮车</t>
  </si>
  <si>
    <t>长美乡长美农村生活治理项目</t>
  </si>
  <si>
    <t>购买2个10立方收集车辆、15台600w三轮车、1台800w三轮车、1台1200w三轮车</t>
  </si>
  <si>
    <t>大才乡大才社区农村生活治理项目</t>
  </si>
  <si>
    <t>购买2个10立方收集车辆、16台600w三轮车、1台800w三轮车、1台1200w三轮车</t>
  </si>
  <si>
    <t>明伦镇明伦社区农村生活治理项目</t>
  </si>
  <si>
    <t>购买1个压缩箱、2个10立方收集车辆、26台600w三轮车、1台800w三轮车、1台1200w三轮车</t>
  </si>
  <si>
    <t>东兴镇东兴社区农村生活治理项目</t>
  </si>
  <si>
    <t>龙岩乡龙岩社区农村生活治理项目</t>
  </si>
  <si>
    <t>龙岩社区</t>
  </si>
  <si>
    <t>购买1个10立方收集车辆、16台600w三轮车、1台800w三轮车、1台1200w三轮车</t>
  </si>
  <si>
    <t>思恩镇三乐村农村生活治理项目</t>
  </si>
  <si>
    <t>购买10台600w三轮车</t>
  </si>
  <si>
    <t>东兴镇达兴村温平屯农田灌溉引水工程</t>
  </si>
  <si>
    <t>达兴村</t>
  </si>
  <si>
    <t>20230401</t>
  </si>
  <si>
    <t>20230728</t>
  </si>
  <si>
    <t>安装DN90PE管200米、DN75PE管1800米、DN63PE管300米，沉砂池2座.</t>
  </si>
  <si>
    <t>解决群众农田排灌问题，提高水利用率，促进农业生产产量。</t>
  </si>
  <si>
    <t>2022年环江毛南族自治县驯乐乡农田水利建设项目</t>
  </si>
  <si>
    <t>20221128</t>
  </si>
  <si>
    <t>防渗渠道5条,总长1950m，维修加固拦河坝1座。</t>
  </si>
  <si>
    <t>灌溉面积324.39亩，排水面积439.39亩。提高渠系水利用系数。受益228户977人，其中脱贫户65户268人。</t>
  </si>
  <si>
    <t>2022年环江毛南族自治县东兴镇农田水利建设项目</t>
  </si>
  <si>
    <t>防渗渠道1条,总长260m，新建沉砂池1座，新建蓄水池1座，新增管道1462米。</t>
  </si>
  <si>
    <t>灌溉面积78.9亩，排水面积2000亩。提高渠系水利用系数。受益118户399人，其中脱贫户48户231人。</t>
  </si>
  <si>
    <t>2022年环江毛南族自治县明伦镇农田水利建设项目</t>
  </si>
  <si>
    <t>防渗渠道21条,总长7119m，新安管DN100热镀锌钢管215米。</t>
  </si>
  <si>
    <t>灌溉面积732.93亩，排水面积1613.21亩。提高渠系水利用系数。受益694户2416人，其中脱贫户148户552人。</t>
  </si>
  <si>
    <t>2022年环江毛南族自治县川山镇农田水利建设项目</t>
  </si>
  <si>
    <t>防渗渠道5条,总长1577m。交通桥2座。</t>
  </si>
  <si>
    <t>灌溉面积355亩，排水面积355亩。提高渠系水利用系数。受益193户763人，其中脱贫户53户216人。</t>
  </si>
  <si>
    <t>2022年环江毛南族自治县洛阳镇农田水利建设项目</t>
  </si>
  <si>
    <t>防渗渠道6条,总长3112m。</t>
  </si>
  <si>
    <t>灌溉面积1010亩。提高渠系水利用系数。受益226户868人，其中脱贫户49户196人。</t>
  </si>
  <si>
    <t>2022年环江毛南族自治县大才乡农田水利建设项目</t>
  </si>
  <si>
    <t>防渗渠道2条,总长600m。拦水坝一座。</t>
  </si>
  <si>
    <t>灌溉面积385亩。提高渠系水利用系数。受益179户616人，其中脱贫户16户57人。</t>
  </si>
  <si>
    <t>2022年环江毛南族自治县水源镇农田水利建设项目</t>
  </si>
  <si>
    <t>改造堰坝2座；防渗渠道62条,总长10.935km；渠道斗闸门62座、涵管11处、微型渡槽2座。</t>
  </si>
  <si>
    <t>灌溉面积1210亩。提高渠系水利用系数。受益396户1551人，其中脱贫户43户162人。</t>
  </si>
  <si>
    <t>2022年环江毛南族自治县下南乡农田水利建设项目</t>
  </si>
  <si>
    <t>防渗渠道5条，共1443米。</t>
  </si>
  <si>
    <t>灌溉面积198亩。提高渠系水利用系数。受益177户749人，其中脱贫户36户103人。</t>
  </si>
  <si>
    <t>贵南高铁永兴一号隧道至连泉屯灌溉引水工程</t>
  </si>
  <si>
    <t>20220715</t>
  </si>
  <si>
    <t>20230831</t>
  </si>
  <si>
    <t>新建引水管道360米，沉砂池1座，蓄水池1座，排水渠66米。</t>
  </si>
  <si>
    <t>解决群众农田灌溉问题，提高水等农业生产产量。</t>
  </si>
  <si>
    <t>环江毛南自治县城西街道办事处耐禾村内喊屯农田排水工程</t>
  </si>
  <si>
    <t>20230620</t>
  </si>
  <si>
    <t>20230818</t>
  </si>
  <si>
    <t>排水渠道618米、盖板涵15座、工具房1座、移动式柴油排水泵1台</t>
  </si>
  <si>
    <t>建好后保护800亩蔬菜基地，基地可年创造产值800万元/年、带动农户600户，产业辐射效益大，带动农民增收、产业发展。</t>
  </si>
  <si>
    <t>洛阳镇普乐村欧家屯蓄水山塘建设工程</t>
  </si>
  <si>
    <t>普乐村</t>
  </si>
  <si>
    <t>20230606</t>
  </si>
  <si>
    <t>1.挖方建塘
2.筑坝长50米，高5米
3.建三面光水利渠道1公里
4.铺设涵管蓄水山塘修建水面面积约5亩、与原山塘同等容量的蓄水山塘</t>
  </si>
  <si>
    <t>建成后,将解决欧家屯农田灌溉问题。受益群众82户230人，其中脱贫户6户19人。计划投入80万元</t>
  </si>
  <si>
    <t>龙岩乡龙岩社区板仁屯农田水利灌溉工程</t>
  </si>
  <si>
    <t>350钢管240M引水进渠道；修建渠道100M，筑高渠道底座50M，宽度1M厚，高1.5M；维修清理旧渠道500M。</t>
  </si>
  <si>
    <t>解决板仁屯130亩的农田灌溉难问题。</t>
  </si>
  <si>
    <t>龙岩乡广荣村板连与拉打屯农田水利灌溉工程</t>
  </si>
  <si>
    <t>广荣村</t>
  </si>
  <si>
    <t>1.修建板连屯水利渠道800M,高40CM,宽40CM;拦河坝长7M。2.修建拉打屯洞饿处水利渠道700M,宽30cm,高30M；那板处水利渠道1200M,宽40CM,高40CM。</t>
  </si>
  <si>
    <t>解决两屯260亩农田水利灌溉难问题。</t>
  </si>
  <si>
    <t>2023年环江毛南族自治县下南乡农田水利建设项目</t>
  </si>
  <si>
    <t>20230509</t>
  </si>
  <si>
    <t>排水渠道6条,总长1515m，灌溉渠道40m.</t>
  </si>
  <si>
    <t>灌溉面积250亩，排水面积250亩。解决群众农田排灌问题，提高水利用率，促进农业生产产量。受益71户249人，其中脱贫户19户69人。</t>
  </si>
  <si>
    <t>五</t>
  </si>
  <si>
    <t>环江城西街道易地搬迁集中安置区基础配套设施(易安后扶)</t>
  </si>
  <si>
    <t>1、智慧管理、车辆出入自动识别、保安亭4个；2、污垃工程两个；3、宣讲设备 2个；4、围栏530米。</t>
  </si>
  <si>
    <t>改善易地搬迁集中安置区基础设施条件，方便群众出行，项目建设后，明显提升安置点的社会治理功能和群众安全感优化提升人居环境。</t>
  </si>
  <si>
    <t>_环江毛南族自治县傩面雕刻、织锦编织等技能培训班</t>
  </si>
  <si>
    <t>环江县文广体旅局</t>
  </si>
  <si>
    <t>20231011</t>
  </si>
  <si>
    <t>通过开展培训，有助于传承毛南族、壮族传统手工技艺，进一步弘扬民间传统文化，守正创新，培育新一代非遗传承人，也可以让游客体验技艺制作过程，推动传统文化与经济发展有效结合，促进民族团结，促进文旅融合，助力全域旅游，增加群众收入。</t>
  </si>
  <si>
    <t>通过扶贫培训，提升脱贫家庭子女劳动技能，提高创业增收，减少脱贫户家庭经济压力，受益人口165人次左右</t>
  </si>
  <si>
    <t>附表1-3</t>
  </si>
  <si>
    <t>生活条件改善项目建设计划表</t>
  </si>
  <si>
    <t>川山镇下干村下肥屯供水保障工程</t>
  </si>
  <si>
    <t>环江县水利局</t>
  </si>
  <si>
    <t>下干村</t>
  </si>
  <si>
    <t>新建60m3水池1座，铺设50镀锌钢管102m，铺设32PE管1500m，铺设63PE管500m</t>
  </si>
  <si>
    <t>巩固提升下肥屯520人供水保障水平，其中脱贫人口118人。</t>
  </si>
  <si>
    <t>东兴镇标山村久旺屯供水保障工程</t>
  </si>
  <si>
    <t>安装2m3不锈钢水塔1个，铺设32PE管800m</t>
  </si>
  <si>
    <t>巩固提升久旺屯126人供水保障水平，其中脱贫人口60人。</t>
  </si>
  <si>
    <t>中央1.3892，县级0.82</t>
  </si>
  <si>
    <t>环江毛南族自治县2023年大安乡金桥村金桥片集中供水工程</t>
  </si>
  <si>
    <t>20230322</t>
  </si>
  <si>
    <t>20231226</t>
  </si>
  <si>
    <t>新建200m3水池2座，抽站1座，变压器1台，架设高压线2000米、低压线100米，安装管网17000米，安装进、出水厂水计量装置8个及入户水表352个。</t>
  </si>
  <si>
    <t>对总人口1058人，脱贫人口172.8人饮水条件的改善提升。</t>
  </si>
  <si>
    <t>环江毛南族自治县2023年川山镇下久村五圩、久圩、凤凰、朝阳、塘勇、久内屯内集中供水安全保障工程</t>
  </si>
  <si>
    <t>连接川山由动集中供水或塘万集中供水项目，需要安装20#刚水管8000米，32#水管1000米</t>
  </si>
  <si>
    <t>对6个屯总人口956人饮水条件的提升</t>
  </si>
  <si>
    <t>环江毛南族自治县2023年大安乡大安社区下地崖片集中供水工程</t>
  </si>
  <si>
    <t>新建60m3水池1座，管网配套13km；进、出水厂水计量装置5个；户水表153个。</t>
  </si>
  <si>
    <t>对总人口531人，脱贫人口73.6人饮水条件的改善提升。</t>
  </si>
  <si>
    <t>环江毛南族自治县2023年洛阳镇永安村中段屯供水安全保障工程项目</t>
  </si>
  <si>
    <t>永安村</t>
  </si>
  <si>
    <t>重新布置屯内饮水管网7000米。</t>
  </si>
  <si>
    <t>屯内原有饮水管网年久老化，出现不同程度损坏，重新布置屯内饮水管网7000米，解决群众急难愁盼的问题，提升群众饮水安全保障及生活品质，提高群众满意度。共受益群众116户427人，其中脱贫户25户110人。</t>
  </si>
  <si>
    <t>环江毛南族自治县2023年洛阳镇地蒙村上很屯（下组）供水安全保障工程</t>
  </si>
  <si>
    <t>安装dn32PE管2000米。</t>
  </si>
  <si>
    <t>巩固提升上很屯下组83人供水保障水平，其中脱贫人口10户34人。</t>
  </si>
  <si>
    <t>环江毛南族自治县2023年思恩镇清潭村下清潭屯供水安全保障工程</t>
  </si>
  <si>
    <t>输电线路700米，抽水管1000米。</t>
  </si>
  <si>
    <t>对总人口211人，脱贫人口33人饮水条件的改善提升。</t>
  </si>
  <si>
    <t>环江毛南族自治县2023年下南乡堂八村上堂屯安全饮水保障工程</t>
  </si>
  <si>
    <t>20230114</t>
  </si>
  <si>
    <t>修建蓄水池两座以及配套管网建设</t>
  </si>
  <si>
    <t>巩固提升上堂屯275人供水保障水平，其中脱贫人口29户112人。</t>
  </si>
  <si>
    <t>环江毛南族自治县2023年下南乡下塘村下塘屯片区集中供水安全保障工程</t>
  </si>
  <si>
    <t>下塘村</t>
  </si>
  <si>
    <t>20231215</t>
  </si>
  <si>
    <t>修建蓄水池及管网铺设，保障下塘屯、存开屯，存开移民点片区群众用水安全</t>
  </si>
  <si>
    <t>巩固提升大塘屯、下塘屯、存开屯共248人供水保障水平，其中脱贫人口59户189人。</t>
  </si>
  <si>
    <t>环江毛南族自治县2023年龙岩乡龙莫屯饮水工程</t>
  </si>
  <si>
    <t>新建拦水坝1座、滤水池1座、PE100、PE63输水管6738m</t>
  </si>
  <si>
    <t>巩固提升龙莫屯316人供水保障水平，其中脱贫人口20户72人。</t>
  </si>
  <si>
    <t>环江毛南族自治县2023年洛阳镇才腊屯饮水工程</t>
  </si>
  <si>
    <t>新建高位水池100m3、机井及防护墩、泵房、低压线689m、DN80镀锌钢管762m、DN50镀锌钢管3666m</t>
  </si>
  <si>
    <t>巩固提升才腊屯413人供水保障水平，其中脱贫人口20户76人。</t>
  </si>
  <si>
    <t>环江毛南族自治县2023年洛阳镇大江、大白片饮水提升工程</t>
  </si>
  <si>
    <t>20230326</t>
  </si>
  <si>
    <t>安装抽水变压器1台，解决本屯饮水工程建设</t>
  </si>
  <si>
    <t>巩固提升大江屯、大百屯共454人供水保障水平，其中脱贫人口42户226人。</t>
  </si>
  <si>
    <t>环江毛南族自治县2023年水源镇三才曲江屯饮水工程</t>
  </si>
  <si>
    <t>三才村</t>
  </si>
  <si>
    <t>新建集水池100m3、引水井1座、PE63管1020m</t>
  </si>
  <si>
    <t>对三江屯64户234人，曲江屯129户477人，其中脱贫人口37户150人,饮水条件的提升。</t>
  </si>
  <si>
    <t>环江毛南族自治县2023年水源镇水源社区隧道取水饮水工程</t>
  </si>
  <si>
    <t>新建PE110输水管1746m、PE63输水管1272m、PE50输水管324m</t>
  </si>
  <si>
    <t>对水源社区、总人口699人，其中脱贫人口47户148人,提升饮水安全保障。</t>
  </si>
  <si>
    <t>环江毛南族自治县2023年思恩镇福龙上敢屯饮水工程</t>
  </si>
  <si>
    <t>福龙村</t>
  </si>
  <si>
    <t>架设主管道及屯内50管1140米，20管360米。</t>
  </si>
  <si>
    <t>对30户总人口145人，脱贫人口11人饮水条件的改善提升。</t>
  </si>
  <si>
    <t>环江毛南族自治县2023年思恩镇上旧屯饮水工程</t>
  </si>
  <si>
    <t>人和村</t>
  </si>
  <si>
    <t>新建低位水池50m3一座、高位水池50m3滤水池一座、滤水池1座、抽水泵站1座、施工便道61m、DN50镀锌钢管2671m、DN32镀锌钢管230m</t>
  </si>
  <si>
    <t>对上旧屯、23户59人,其中脱贫人口2户3人,保障群众饮水安全的提升。</t>
  </si>
  <si>
    <t>环江毛南族自治县2023年思恩镇文化下兰屯饮水工程</t>
  </si>
  <si>
    <t>新建泵房1座、滤水池1座、改建清水池1座</t>
  </si>
  <si>
    <t>巩固提升下兰屯103户331人供水保障水平，其中脱贫人口10户34人。</t>
  </si>
  <si>
    <t>环江毛南族自治县2023年水源镇外龙屯饮水工程</t>
  </si>
  <si>
    <t>温平村</t>
  </si>
  <si>
    <t>新建高位水池50m31座、DN65镀锌钢管108m、施工便道120m</t>
  </si>
  <si>
    <t>巩固提升外龙屯272人供水保障水平，其中脱贫人口30户122人。</t>
  </si>
  <si>
    <t>环江毛南族自治县2023年水源镇水源社区龙运屯饮水工程</t>
  </si>
  <si>
    <t>新建低位水池100m31座、DN50镀锌钢管555m、施工便道200m</t>
  </si>
  <si>
    <t>巩固提升龙运屯508人供水保障水平，其中脱贫人口17户57人。</t>
  </si>
  <si>
    <t>北山村上坪洞屯农田水利项目</t>
  </si>
  <si>
    <t>北山村</t>
  </si>
  <si>
    <t>20230511</t>
  </si>
  <si>
    <t>在北山村上坪洞屯、下坪洞屯新建河岸两边护堤总长约400米</t>
  </si>
  <si>
    <t>对北山村河道进行改道整治，确保汛期河道具备防汛标准</t>
  </si>
  <si>
    <t>城西街道三乐社区黄烟屯饮水管网安装工程</t>
  </si>
  <si>
    <t>20231014</t>
  </si>
  <si>
    <t>生活饮用水水管安装工程（毛南家园至黄烟屯内水管安装1530米）</t>
  </si>
  <si>
    <t>解决黄烟屯65户约300多人的饮水困难问题</t>
  </si>
  <si>
    <t>环江毛南族自治县2023年明伦镇新建集中供水工程</t>
  </si>
  <si>
    <t>20230413</t>
  </si>
  <si>
    <t>新建集中供水工程项目，水源点距离明伦镇集中供水蓄水池约4.6公里，架设65#钢管管路</t>
  </si>
  <si>
    <t xml:space="preserve">通过新建集中饮水工程项目，解决明伦镇明伦社区片区的饮水困难问题。
</t>
  </si>
  <si>
    <t>环江毛南族自治县2023年农村饮水县级维修养护项目</t>
  </si>
  <si>
    <t>63PE管安装(热熔连接)4000米、50PE管安装(热熔连接)5400米、40PE管安装(热熔连接)700米，50钢管螺纹连接安装72米，80钢管电弧焊连接252米、32PE管安装(热熔连接)1000米。</t>
  </si>
  <si>
    <t>中央22.2654，县级12.4424</t>
  </si>
  <si>
    <t>大才乡三合村主管扩大及延申肯才、下暧供水安全保障工程</t>
  </si>
  <si>
    <t>新建200m3水池1座，安装管网17000米。</t>
  </si>
  <si>
    <t>巩固提升肯才、下暖1058人供水保障水平，其中脱贫人口172人。</t>
  </si>
  <si>
    <t>思恩镇叠岭村叠石屯、洛岩屯、后庙屯集中供水保障工程</t>
  </si>
  <si>
    <t>叠岭村</t>
  </si>
  <si>
    <t>铺设40镀锌钢管1002m，铺设65镀锌钢管1002m，铺设80镀锌钢管3000m</t>
  </si>
  <si>
    <t>巩固提升叠石、洛岩、后庙屯745人供水保障水平，其中脱贫人口595人。</t>
  </si>
  <si>
    <t>中央36.9775，县级13.97</t>
  </si>
  <si>
    <t>思恩镇陈双村大伦屯供水安全保障工程</t>
  </si>
  <si>
    <t>铺设63PE管3300m</t>
  </si>
  <si>
    <t>巩固提升大伦屯90人供水保障水平，其中脱贫人口14人。</t>
  </si>
  <si>
    <t>水源镇含香村长宽桥片供水保障工程</t>
  </si>
  <si>
    <t>20230128</t>
  </si>
  <si>
    <t>20231209</t>
  </si>
  <si>
    <t>更换机井内输水管DN100镀锌钢管长72m及配备相应的附属工程。</t>
  </si>
  <si>
    <t>巩固提升长宽桥片3350人供水保障水平，其中脱贫人口432人。</t>
  </si>
  <si>
    <t>中央6.8531，县级0.08</t>
  </si>
  <si>
    <t>驯乐乡太平村大文屯供水保障工程</t>
  </si>
  <si>
    <t>太平村</t>
  </si>
  <si>
    <t>跨河钢管1座，铺设50镀锌钢管6174m</t>
  </si>
  <si>
    <t>改善农村人居环境，减少未经处理的生活污水随意排放造成对生态环境的污染影响。</t>
  </si>
  <si>
    <t>中央13.2459，县级24.12</t>
  </si>
  <si>
    <t>驯乐乡平莫村朴洞屯供水保障工程</t>
  </si>
  <si>
    <t>沉淀池2座，新建20m3水池1座，铺设40PE管680m，32PE管990m，消毒设备1套</t>
  </si>
  <si>
    <t xml:space="preserve">改善农村人居环境，减少未经处理的生活污水随意排放造成对生态环境的污染影响。
</t>
  </si>
  <si>
    <t>中央5.9956，县级0.97</t>
  </si>
  <si>
    <t>驯乐乡平莫村下架屯供水保障工程</t>
  </si>
  <si>
    <t>20221206</t>
  </si>
  <si>
    <t>20231212</t>
  </si>
  <si>
    <t>新建泵房1座，抽水前池1座，低压电线620m，水泵1套，消毒设备1套，铺设50PE管1100m</t>
  </si>
  <si>
    <t>巩固提升下架屯243人供水保障水平，其中脱贫人口65人。</t>
  </si>
  <si>
    <t>中央1.1607，县级17.36</t>
  </si>
  <si>
    <t>大才乡大麻村坡岗屯供水保障工程</t>
  </si>
  <si>
    <t>大麻村</t>
  </si>
  <si>
    <t>20230131</t>
  </si>
  <si>
    <t>打机械井1口，铺设低压线路150m，新建泵房1座，铺设PE63管800m</t>
  </si>
  <si>
    <t>解决偏远村屯（垃圾收运处置体系覆盖范围外）的群众处理生活垃圾问题，改善农村人居生活环境，实现农村生活垃圾治理率达95%以上。</t>
  </si>
  <si>
    <t>中央14.2243，县级0.7</t>
  </si>
  <si>
    <t>洛阳镇古昌村新村屯供水保障工程</t>
  </si>
  <si>
    <t>重建50m3高位水池1座，新建10m3水箱1个，新建热镀锌钢管18m</t>
  </si>
  <si>
    <t>巩固提升新村屯122人供水保障水平，其中脱贫人口48人。</t>
  </si>
  <si>
    <t>中央6.0056，县级1.23</t>
  </si>
  <si>
    <t>明伦镇龙水村仁排屯供水保障工程</t>
  </si>
  <si>
    <t>龙水村</t>
  </si>
  <si>
    <t>20231122</t>
  </si>
  <si>
    <t>新建60m3高位水池1座，新建引水管网3792m，穿路段共8处（合计32m）及配备相应的附属工程</t>
  </si>
  <si>
    <t>巩固提升仁排屯269人供水保障水平，其中脱贫人口115人。</t>
  </si>
  <si>
    <t>中央23.9336，县级0.75</t>
  </si>
  <si>
    <t>龙岩乡久乐村塘甲屯供水保障工程</t>
  </si>
  <si>
    <t>新建沉砂池1座，新建20m3水池1座，铺设50PE管3100m</t>
  </si>
  <si>
    <t>巩固提升塘甲屯193人供水保障水平，其中脱贫人口113人。</t>
  </si>
  <si>
    <t>水源镇和平村集中供水安全保障工程</t>
  </si>
  <si>
    <t>20230610</t>
  </si>
  <si>
    <t>铺设63PE管3000m,铺设32PE管4000</t>
  </si>
  <si>
    <t>巩固提升和平村片410人供水保障水平，其中脱贫人口78人。</t>
  </si>
  <si>
    <t>下南乡仪凤村加母屯供水保障工程</t>
  </si>
  <si>
    <t>拆除已损坏100m3水池，新建100m3水池1座</t>
  </si>
  <si>
    <t>巩固提升加母屯90人供水保障水平，其中脱贫人口28人。</t>
  </si>
  <si>
    <t>环江县川山镇同伴村集中供水安全保障工程</t>
  </si>
  <si>
    <t>水利局</t>
  </si>
  <si>
    <t>川山镇同伴村</t>
  </si>
  <si>
    <t>新建小型抽水泵房三座、净水消毒一体化备一套、300立方米水池1座，输水管DN100镀锌管2000米、PE200供水主管7000米、供水支管7500米。</t>
  </si>
  <si>
    <t>解决川山镇同伴村12个自然屯的饮水问题，同时保证用水安全，对总人口1100人（其中脱贫人口222人）饮水条件的改善提升。</t>
  </si>
  <si>
    <t>附表1-4</t>
  </si>
  <si>
    <t>其他项目建设计划表</t>
  </si>
  <si>
    <t>城西街道办事处易地扶贫搬迁公益性岗位（易安后扶）(第1批)</t>
  </si>
  <si>
    <t>通过开发公益性岗位，解决毛南家园社区和城西社区500人就业不稳定问题，每人每月1000元以上。</t>
  </si>
  <si>
    <t>1.通过开发公益性岗位，解决毛南家园社区和城西社区共500人就业不稳定问题，每人每月1000元以上，增加家庭收入，稳固脱贫成果。2.公益性岗位的开发，将促进各自然社会治理和网格化管理。3.公益性岗位的开发将方便管理乡村振兴建设的提高建设质量.</t>
  </si>
  <si>
    <t>中央255.32，自治区75</t>
  </si>
  <si>
    <t>城西街道办事处易地扶贫搬迁公益性岗位（易安后扶）(第2批)</t>
  </si>
  <si>
    <t>20230426</t>
  </si>
  <si>
    <t>20230926</t>
  </si>
  <si>
    <t>公益性岗位工资</t>
  </si>
  <si>
    <t>通过设置公益岗位，促进监测户和安置点搬迁人口就业，增加公益性岗位工资，带动增收</t>
  </si>
  <si>
    <t>中央0.3153，自治区299</t>
  </si>
  <si>
    <t>川山镇2023年公益性岗位</t>
  </si>
  <si>
    <t>20230313</t>
  </si>
  <si>
    <t>川山镇2023年公益性岗位(第2批)</t>
  </si>
  <si>
    <t>20230719</t>
  </si>
  <si>
    <t>大安乡2023年公益性岗位</t>
  </si>
  <si>
    <t>20230420</t>
  </si>
  <si>
    <t>大安乡2023年公益性岗位(第2批)</t>
  </si>
  <si>
    <t>20230710</t>
  </si>
  <si>
    <t>大才乡2023年公益性岗位</t>
  </si>
  <si>
    <t>大才乡2023年公益性岗位(第2批)</t>
  </si>
  <si>
    <t>东兴镇2023年公益性岗位</t>
  </si>
  <si>
    <t>东兴镇2023年公益性岗位(第2批)</t>
  </si>
  <si>
    <t>20230828</t>
  </si>
  <si>
    <t>龙岩乡2023年公益性岗位</t>
  </si>
  <si>
    <t>20230109</t>
  </si>
  <si>
    <t>龙岩乡2023年公益性岗位(第2批)</t>
  </si>
  <si>
    <t>20230720</t>
  </si>
  <si>
    <t>洛阳镇2023年公益性岗位</t>
  </si>
  <si>
    <t>20230531</t>
  </si>
  <si>
    <t>洛阳镇2023年公益性岗位(第2批)</t>
  </si>
  <si>
    <t>明伦镇2023年公益性岗位</t>
  </si>
  <si>
    <t>20230425</t>
  </si>
  <si>
    <t>明伦镇2023年公益性岗位(第2批)</t>
  </si>
  <si>
    <t>水源镇2023年公益性岗位</t>
  </si>
  <si>
    <t>水源镇2023年公益性岗位(第2批)</t>
  </si>
  <si>
    <t>20230302</t>
  </si>
  <si>
    <t>思恩镇2023年公益性岗位</t>
  </si>
  <si>
    <t>思恩镇2023年公益性岗位(第2批)</t>
  </si>
  <si>
    <t>下南乡2023年公益性岗位</t>
  </si>
  <si>
    <t>下南乡2023年公益性岗位(第2批)</t>
  </si>
  <si>
    <t>20230707</t>
  </si>
  <si>
    <t>驯乐乡2023年公益性岗位</t>
  </si>
  <si>
    <t>驯乐乡2023年公益性岗位(第2批)</t>
  </si>
  <si>
    <t>长美乡2023年公益性岗位</t>
  </si>
  <si>
    <t>长美乡2023年公益性岗位(第2批)</t>
  </si>
  <si>
    <t>城西街道办2023年脱贫劳动力跨省外出务工一次性交通补贴(第2批)</t>
  </si>
  <si>
    <t>20230830</t>
  </si>
  <si>
    <t>对脱贫户、监测户跨省务工一次性交通补贴等，按车票补助但每人不超过1000元补贴</t>
  </si>
  <si>
    <t>通过交通补贴，解决5012人以上务工跨省交通补贴问题，鼓励脱贫户、监测户跨省务工，增加群众外出务工积极性，增加收入</t>
  </si>
  <si>
    <t>中央10.5551，自治区20.0575县级2.44</t>
  </si>
  <si>
    <t>城西街道办2023年脱贫劳动力跨省外出务工一次性交通补贴</t>
  </si>
  <si>
    <t>对脱贫户、监测户跨省务工一次性交通补贴等，按车票补助但每人不超过812元补贴</t>
  </si>
  <si>
    <t>川山镇2023年脱贫劳动力跨省外出务工一次性交通补贴</t>
  </si>
  <si>
    <t>20230410</t>
  </si>
  <si>
    <t>对前往广西区外务工，16-60周岁的脱贫劳动力(含
2014、2015年退出户、边缘户、监测对象）予一次性交通补贴。</t>
  </si>
  <si>
    <t>通过交通补贴，解决务工跨省交通补贴问题，鼓励脱贫户、监测户跨省务工，增加群众外出务工积极性，增加收入</t>
  </si>
  <si>
    <t>川山镇2023年脱贫劳动力跨省外出务工一次性交通补贴(第2批)</t>
  </si>
  <si>
    <t>20230801</t>
  </si>
  <si>
    <t>大安乡2023年脱贫劳动力跨省外出务工一次性交通补贴(第2批)</t>
  </si>
  <si>
    <t>对脱贫户、监测户跨省务工一次性交通补贴等，按车票补助但每人不超过800元补贴</t>
  </si>
  <si>
    <t>通过交通补贴，解决200人以上务工跨省交通补贴问题，鼓励脱贫户、监测户跨省务工，增加群众外出务工积极性，增加收入</t>
  </si>
  <si>
    <t>大安乡2023年脱贫劳动力跨省外出务工一次性交通补贴</t>
  </si>
  <si>
    <t>20230512</t>
  </si>
  <si>
    <t>20230821</t>
  </si>
  <si>
    <t>大才乡2023年脱贫劳动力跨省外出务工一次性交通补贴</t>
  </si>
  <si>
    <t>通过交通补贴，解决50人以上务工跨省交通补贴问题，鼓励脱贫户、监测户跨省务工，增加群众外出务工积极性，增加收入</t>
  </si>
  <si>
    <t>大才乡2023年脱贫劳动力跨省外出务工一次性交通补贴(第2批)</t>
  </si>
  <si>
    <t>新坡村</t>
  </si>
  <si>
    <t>20230714</t>
  </si>
  <si>
    <t>东兴镇2023年脱贫劳动力跨省外出务工一次性交通补贴</t>
  </si>
  <si>
    <t>对脱贫户、监测户跨省务工一次性交通补贴等，按车票补助但每人不超过805元补贴</t>
  </si>
  <si>
    <t>通过交通补贴，解决5005人以上务工跨省交通补贴问题，鼓励脱贫户、监测户跨省务工，增加群众外出务工积极性，增加收入</t>
  </si>
  <si>
    <t>东兴镇2023年脱贫劳动力跨省外出务工一次性交通补贴(第2批)</t>
  </si>
  <si>
    <t>20230816</t>
  </si>
  <si>
    <t>龙岩乡2023年脱贫劳动力跨省外出务工一次性交通补贴</t>
  </si>
  <si>
    <t>20230417</t>
  </si>
  <si>
    <t>20230815</t>
  </si>
  <si>
    <t>对脱贫户、监测户跨省务工一次性交通补贴等，按车票补助但每人不超过810元补贴</t>
  </si>
  <si>
    <t>通过交通补贴，解决5010人以上务工跨省交通补贴问题，鼓励脱贫户、监测户跨省务工，增加群众外出务工积极性，增加收入</t>
  </si>
  <si>
    <t>龙岩乡2023年脱贫劳动力跨省外出务工一次性交通补贴(第2批)</t>
  </si>
  <si>
    <t>20230510</t>
  </si>
  <si>
    <t>洛阳镇2023年脱贫劳动力跨省外出务工一次性交通补贴</t>
  </si>
  <si>
    <t>对脱贫户、监测户跨省务工一次性交通补贴等，按车票补助但每人不超过802元补贴</t>
  </si>
  <si>
    <t>通过交通补贴，解决5002人以上务工跨省交通补贴问题，鼓励脱贫户、监测户跨省务工，增加群众外出务工积极性，增加收入</t>
  </si>
  <si>
    <t>洛阳镇2023年脱贫劳动力跨省外出务工一次性交通补贴(第2批)</t>
  </si>
  <si>
    <t>20230315</t>
  </si>
  <si>
    <t>明伦镇2023年脱贫劳动力跨省外出务工一次性交通补贴</t>
  </si>
  <si>
    <t>20230317</t>
  </si>
  <si>
    <t>20230726</t>
  </si>
  <si>
    <t>对脱贫户、监测户跨省务工一次性交通补贴等，按车票补助但每人不超过804元补贴</t>
  </si>
  <si>
    <t>通过交通补贴，解决5004人以上务工跨省交通补贴问题，鼓励脱贫户、监测户跨省务工，增加群众外出务工积极性，增加收入</t>
  </si>
  <si>
    <t>明伦镇2023年脱贫劳动力跨省外出务工一次性交通补贴(第2批)</t>
  </si>
  <si>
    <t>中央8.6052，自治区18</t>
  </si>
  <si>
    <t>水源镇2023年脱贫劳动力跨省外出务工一次性交通补贴</t>
  </si>
  <si>
    <t>对脱贫户、监测户跨省务工一次性交通补贴等，按车票补助但每人不超过801元补贴</t>
  </si>
  <si>
    <t>通过交通补贴，解决5001人以上务工跨省交通补贴问题，鼓励脱贫户、监测户跨省务工，增加群众外出务工积极性，增加收入</t>
  </si>
  <si>
    <t>水源镇2023年脱贫劳动力跨省外出务工一次性交通补贴(第2批)</t>
  </si>
  <si>
    <t>20230825</t>
  </si>
  <si>
    <t>思恩镇2023年脱贫劳动力跨省外出务工一次性交通补贴</t>
  </si>
  <si>
    <t>通过交通补贴，解决5000人以上务工跨省交通补贴问题，鼓励脱贫户、监测户跨省务工，增加群众外出务工积极性，增加收入</t>
  </si>
  <si>
    <t>思恩镇2023年脱贫劳动力跨省外出务工一次性交通补贴(第2批)</t>
  </si>
  <si>
    <t>20230725</t>
  </si>
  <si>
    <t>下南乡2023年脱贫劳动力跨省外出务工一次性交通补贴</t>
  </si>
  <si>
    <t>对脱贫户、监测户跨省务工一次性交通补贴等，按车票补助但每人不超过807元补贴</t>
  </si>
  <si>
    <t>通过交通补贴，解决5007人以上务工跨省交通补贴问题，鼓励脱贫户、监测户跨省务工，增加群众外出务工积极性，增加收入</t>
  </si>
  <si>
    <t>下南乡2023年脱贫劳动力跨省外出务工一次性交通补贴(第2批)</t>
  </si>
  <si>
    <t>驯乐乡2023年脱贫劳动力跨省外出务工一次性交通补贴</t>
  </si>
  <si>
    <t>对脱贫户、监测户跨省务工一次性交通补贴等，按车票补助但每人不超过811元补贴</t>
  </si>
  <si>
    <t>驯乐乡2023年脱贫劳动力跨省外出务工一次性交通补贴(第2批)</t>
  </si>
  <si>
    <t>自治区1.955，县级0.12</t>
  </si>
  <si>
    <t>长美乡2023年脱贫劳动力跨省外出务工一次性交通补贴</t>
  </si>
  <si>
    <t>通过交通补贴，解决500人以上务工跨省交通补贴问题，鼓励脱贫户、监测户跨省务工，增加群众外出务工积极性，增加收入</t>
  </si>
  <si>
    <t>长美乡2023年脱贫劳动力跨省外出务工一次性交通补贴(第2批)</t>
  </si>
  <si>
    <t>县内务工补助</t>
  </si>
  <si>
    <t>城西街道办2023年县内务工补贴</t>
  </si>
  <si>
    <t>通过开展劳务补助46人，鼓励脱贫户、监测户外出务工，确保稳就业促增收。</t>
  </si>
  <si>
    <t>自治区201.81，县级92.67</t>
  </si>
  <si>
    <t>川山镇2023年县内务工补贴</t>
  </si>
  <si>
    <t>通过开展劳务补助12人，鼓励脱贫户、监测户外出务工，确保稳就业促增收。</t>
  </si>
  <si>
    <t>中央15.03，自治区30，县级25.401</t>
  </si>
  <si>
    <t>大安乡2023年县内务工补贴</t>
  </si>
  <si>
    <t>20230309</t>
  </si>
  <si>
    <t>通过开展劳务补助330人，鼓励脱贫户、监测户外出务工，确保稳就业促增收。</t>
  </si>
  <si>
    <t>中央13.13，自治区10，县级4.74</t>
  </si>
  <si>
    <t>大才乡2023年县内务工补贴</t>
  </si>
  <si>
    <t>通过开展劳务补助280人，鼓励脱贫户、监测户外出务工，确保稳就业促增收。</t>
  </si>
  <si>
    <t>自治区7.08，县级1.08</t>
  </si>
  <si>
    <t>东兴镇2023年县内务工补贴</t>
  </si>
  <si>
    <t>通过开展劳务补助25人，鼓励脱贫户、监测户外出务工，确保稳就业促增收。</t>
  </si>
  <si>
    <t>自治区32.28，县级11.43</t>
  </si>
  <si>
    <t>龙岩乡2023年县内务工补贴</t>
  </si>
  <si>
    <t>通过开展劳务补助52人，鼓励脱贫户、监测户外出务工，确保稳就业促增收。</t>
  </si>
  <si>
    <t>自治区24.42，县级22.89</t>
  </si>
  <si>
    <t>洛阳镇2023年县内务工补贴</t>
  </si>
  <si>
    <t>通过开展劳务补助240人，鼓励脱贫户、监测户外出务工，确保稳就业促增收。</t>
  </si>
  <si>
    <t>中央14.3，自治区40，县级14.43</t>
  </si>
  <si>
    <t>明伦镇2023年县内务工补贴</t>
  </si>
  <si>
    <t>通过开展劳务补助130人，鼓励脱贫户、监测户外出务工，确保稳就业促增收。</t>
  </si>
  <si>
    <t>水源镇2023年县内务工补贴</t>
  </si>
  <si>
    <t>20230123</t>
  </si>
  <si>
    <t>通过开展劳务补助700人，鼓励脱贫户、监测户外出务工，确保稳就业促增收。</t>
  </si>
  <si>
    <t>中央9.54，自治区30，县级12.54</t>
  </si>
  <si>
    <t>思恩镇2023年县内务工补贴</t>
  </si>
  <si>
    <t>通过开展劳务补助248人，鼓励脱贫户、监测户外出务工，确保稳就业促增收。</t>
  </si>
  <si>
    <t>中央14.81，自治区16.县级4.14</t>
  </si>
  <si>
    <t>下南乡2023年县内务工补贴</t>
  </si>
  <si>
    <t>20230130</t>
  </si>
  <si>
    <t>20231110</t>
  </si>
  <si>
    <t>通过开展劳务补助600人，鼓励脱贫户、监测户外出务工，确保稳就业促增收。</t>
  </si>
  <si>
    <t>中央1.59，自治区18，县级2.22</t>
  </si>
  <si>
    <t>驯乐乡2023年县内务工补贴</t>
  </si>
  <si>
    <t>通过开展劳务补助100人，鼓励脱贫户、监测户外出务工，确保稳就业促增收。</t>
  </si>
  <si>
    <t>中央3，自治区45，县级22.38</t>
  </si>
  <si>
    <t>长美乡2023年县内务工补贴</t>
  </si>
  <si>
    <t>通过开展劳务补助558人，鼓励脱贫户、监测户外出务工，确保稳就业促增收。</t>
  </si>
  <si>
    <t>自治区16.74，县级9.99</t>
  </si>
  <si>
    <t>扶贫培训、雨露计划项目</t>
  </si>
  <si>
    <t>2023年第一批雨露计划项目</t>
  </si>
  <si>
    <t>环江县</t>
  </si>
  <si>
    <t>乡村振兴局主办短期技能培训、短期技能培训以奖代补和职业学历教育补助</t>
  </si>
  <si>
    <t>通过扶贫培训和雨露计划补助职业教育补助，提升脱贫家庭子女劳动技能，提高创业增收，减少脱贫户家庭经济压力，受益人口8000人次左右</t>
  </si>
  <si>
    <t>中央91.6，自治区290</t>
  </si>
  <si>
    <t>2023年第二批雨露计划项目</t>
  </si>
  <si>
    <t>县级1.4964，自治区693.61，中央129.9264</t>
  </si>
  <si>
    <t>2023年城西街道项目管理费</t>
  </si>
  <si>
    <t>20230530</t>
  </si>
  <si>
    <t>20230829</t>
  </si>
  <si>
    <t>2023年川山镇项目管理费</t>
  </si>
  <si>
    <t>20230601</t>
  </si>
  <si>
    <t>2023年大安乡项目管理费</t>
  </si>
  <si>
    <t>20230824</t>
  </si>
  <si>
    <t>2023年大才乡项目管理费</t>
  </si>
  <si>
    <t>2023年东兴镇项目管理费</t>
  </si>
  <si>
    <t>20230408</t>
  </si>
  <si>
    <t>20230918</t>
  </si>
  <si>
    <t>2023年发改局项目管理费</t>
  </si>
  <si>
    <t>20230804</t>
  </si>
  <si>
    <t>2023年民宗局项目管理费</t>
  </si>
  <si>
    <t>20230613</t>
  </si>
  <si>
    <t>2023年农业农村局项目管理费</t>
  </si>
  <si>
    <t>20230529</t>
  </si>
  <si>
    <t>20230609</t>
  </si>
  <si>
    <t>2023年项目管理费</t>
  </si>
  <si>
    <t>20230324</t>
  </si>
  <si>
    <t>20230925</t>
  </si>
  <si>
    <t>2023年龙岩乡项目管理费</t>
  </si>
  <si>
    <t>20230621</t>
  </si>
  <si>
    <t>20231012</t>
  </si>
  <si>
    <t>2023年洛阳镇项目管理费</t>
  </si>
  <si>
    <t>2023年明伦镇项目管理费</t>
  </si>
  <si>
    <t>2023年水源镇项目管理费</t>
  </si>
  <si>
    <t>20230616</t>
  </si>
  <si>
    <t>2023年思恩镇项目管理费</t>
  </si>
  <si>
    <t>2023年下南乡项目管理费</t>
  </si>
  <si>
    <t>2023年驯乐乡项目管理费</t>
  </si>
  <si>
    <t>2023年水利局项目管理费</t>
  </si>
  <si>
    <t>20231031</t>
  </si>
  <si>
    <t>中央衔接</t>
  </si>
  <si>
    <t>自治区衔接</t>
  </si>
  <si>
    <t>县衔接</t>
  </si>
  <si>
    <t>农综及林业</t>
  </si>
  <si>
    <t>农业生产发展</t>
  </si>
  <si>
    <t>一、脱贫户、监测户产业以奖代补项目</t>
  </si>
  <si>
    <r>
      <rPr>
        <sz val="11"/>
        <color theme="1"/>
        <rFont val="宋体"/>
        <charset val="134"/>
      </rPr>
      <t>大安乡</t>
    </r>
    <r>
      <rPr>
        <sz val="11"/>
        <color theme="1"/>
        <rFont val="Courier New"/>
        <charset val="134"/>
      </rPr>
      <t>2023</t>
    </r>
    <r>
      <rPr>
        <sz val="11"/>
        <color theme="1"/>
        <rFont val="宋体"/>
        <charset val="134"/>
      </rPr>
      <t>年产业以奖代补</t>
    </r>
  </si>
  <si>
    <t>二、产业基地发展项目</t>
  </si>
  <si>
    <t>三、产业小额信贷贴息项目</t>
  </si>
  <si>
    <t>中央82.9928，自治区375.2392</t>
  </si>
  <si>
    <t>四、其他产业生产发展项目</t>
  </si>
  <si>
    <t>农村基础设施建设</t>
  </si>
  <si>
    <t>一、村屯路提升项目</t>
  </si>
  <si>
    <t>81</t>
  </si>
  <si>
    <t>82</t>
  </si>
  <si>
    <t>二、特色村寨提升项目</t>
  </si>
  <si>
    <t>三、农村生活垃圾、污水处理项目</t>
  </si>
  <si>
    <t>四、农田水利项目</t>
  </si>
  <si>
    <t>五、乡村建设发展项目</t>
  </si>
  <si>
    <t>生活条件改善</t>
  </si>
  <si>
    <t>中央13892，县级0.82</t>
  </si>
  <si>
    <t>打机械井1口，铺设低压线路150m，新建泵房1座</t>
  </si>
  <si>
    <t>其他项目</t>
  </si>
  <si>
    <t>一、公益性岗位</t>
  </si>
  <si>
    <t>二、交通补贴项目</t>
  </si>
  <si>
    <t>三、县内务工补助</t>
  </si>
  <si>
    <t>四、扶贫培训、雨露计划项目</t>
  </si>
  <si>
    <t>五、项目管理费</t>
  </si>
</sst>
</file>

<file path=xl/styles.xml><?xml version="1.0" encoding="utf-8"?>
<styleSheet xmlns="http://schemas.openxmlformats.org/spreadsheetml/2006/main">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00_ ;_ * \-#,##0.0000_ ;_ * &quot;-&quot;??.00_ ;_ @_ "/>
    <numFmt numFmtId="177" formatCode="#,##0.00_ "/>
    <numFmt numFmtId="178" formatCode="0.00_ "/>
    <numFmt numFmtId="179" formatCode="[$-F800]aaaa\,\ mmmm\ dd\,\ yyyy"/>
    <numFmt numFmtId="180" formatCode="#,##0.0000_ "/>
    <numFmt numFmtId="181" formatCode="0.0000_ "/>
  </numFmts>
  <fonts count="66">
    <font>
      <sz val="11"/>
      <color theme="1"/>
      <name val="宋体"/>
      <charset val="134"/>
      <scheme val="minor"/>
    </font>
    <font>
      <sz val="8"/>
      <color theme="1"/>
      <name val="宋体"/>
      <charset val="134"/>
      <scheme val="minor"/>
    </font>
    <font>
      <sz val="9"/>
      <color theme="1"/>
      <name val="宋体"/>
      <charset val="134"/>
      <scheme val="minor"/>
    </font>
    <font>
      <b/>
      <sz val="14"/>
      <color theme="1"/>
      <name val="宋体"/>
      <charset val="134"/>
    </font>
    <font>
      <sz val="11"/>
      <color theme="1"/>
      <name val="宋体"/>
      <charset val="134"/>
    </font>
    <font>
      <b/>
      <sz val="8"/>
      <color theme="1"/>
      <name val="宋体"/>
      <charset val="134"/>
    </font>
    <font>
      <sz val="9"/>
      <color theme="1"/>
      <name val="宋体"/>
      <charset val="134"/>
    </font>
    <font>
      <sz val="8"/>
      <color theme="1"/>
      <name val="宋体"/>
      <charset val="134"/>
    </font>
    <font>
      <sz val="11"/>
      <color rgb="FFFF0000"/>
      <name val="宋体"/>
      <charset val="134"/>
    </font>
    <font>
      <sz val="11"/>
      <color theme="1"/>
      <name val="Courier New"/>
      <charset val="134"/>
    </font>
    <font>
      <sz val="11"/>
      <name val="宋体"/>
      <charset val="134"/>
    </font>
    <font>
      <sz val="11"/>
      <color indexed="8"/>
      <name val="宋体"/>
      <charset val="134"/>
      <scheme val="minor"/>
    </font>
    <font>
      <sz val="12"/>
      <color theme="1"/>
      <name val="宋体"/>
      <charset val="134"/>
    </font>
    <font>
      <sz val="10"/>
      <color theme="1"/>
      <name val="宋体"/>
      <charset val="134"/>
    </font>
    <font>
      <b/>
      <sz val="14"/>
      <color theme="1"/>
      <name val="黑体"/>
      <charset val="134"/>
    </font>
    <font>
      <b/>
      <sz val="14"/>
      <color theme="1"/>
      <name val="宋体"/>
      <charset val="134"/>
      <scheme val="minor"/>
    </font>
    <font>
      <sz val="12"/>
      <color theme="1"/>
      <name val="黑体"/>
      <charset val="134"/>
    </font>
    <font>
      <sz val="20"/>
      <color theme="1"/>
      <name val="方正小标宋简体"/>
      <charset val="134"/>
    </font>
    <font>
      <sz val="14"/>
      <color theme="1"/>
      <name val="黑体"/>
      <charset val="134"/>
    </font>
    <font>
      <b/>
      <sz val="10"/>
      <color theme="1"/>
      <name val="黑体"/>
      <charset val="134"/>
    </font>
    <font>
      <sz val="14"/>
      <color theme="1"/>
      <name val="宋体"/>
      <charset val="134"/>
      <scheme val="minor"/>
    </font>
    <font>
      <sz val="14"/>
      <color theme="1"/>
      <name val="宋体"/>
      <charset val="134"/>
    </font>
    <font>
      <b/>
      <sz val="11"/>
      <color theme="1"/>
      <name val="仿宋"/>
      <charset val="134"/>
    </font>
    <font>
      <sz val="11"/>
      <color theme="1"/>
      <name val="仿宋"/>
      <charset val="134"/>
    </font>
    <font>
      <b/>
      <sz val="12"/>
      <color theme="1"/>
      <name val="仿宋"/>
      <charset val="134"/>
    </font>
    <font>
      <sz val="12"/>
      <color theme="1"/>
      <name val="仿宋"/>
      <charset val="134"/>
    </font>
    <font>
      <sz val="10"/>
      <color theme="1"/>
      <name val="仿宋"/>
      <charset val="134"/>
    </font>
    <font>
      <b/>
      <sz val="20"/>
      <color theme="1"/>
      <name val="仿宋"/>
      <charset val="134"/>
    </font>
    <font>
      <b/>
      <sz val="11"/>
      <color theme="1"/>
      <name val="黑体"/>
      <charset val="134"/>
    </font>
    <font>
      <sz val="11"/>
      <color theme="1"/>
      <name val="黑体"/>
      <charset val="134"/>
    </font>
    <font>
      <sz val="20"/>
      <color theme="1"/>
      <name val="宋体"/>
      <charset val="134"/>
    </font>
    <font>
      <b/>
      <sz val="11"/>
      <color theme="1"/>
      <name val="宋体"/>
      <charset val="134"/>
    </font>
    <font>
      <b/>
      <sz val="12"/>
      <color theme="1"/>
      <name val="宋体"/>
      <charset val="134"/>
    </font>
    <font>
      <b/>
      <sz val="22"/>
      <color theme="1"/>
      <name val="宋体"/>
      <charset val="134"/>
    </font>
    <font>
      <b/>
      <sz val="10"/>
      <color theme="1"/>
      <name val="宋体"/>
      <charset val="134"/>
    </font>
    <font>
      <b/>
      <sz val="14"/>
      <name val="宋体"/>
      <charset val="134"/>
    </font>
    <font>
      <sz val="9"/>
      <name val="宋体"/>
      <charset val="134"/>
    </font>
    <font>
      <b/>
      <sz val="10"/>
      <name val="宋体"/>
      <charset val="134"/>
    </font>
    <font>
      <sz val="10"/>
      <name val="宋体"/>
      <charset val="134"/>
    </font>
    <font>
      <sz val="12"/>
      <name val="黑体"/>
      <charset val="134"/>
    </font>
    <font>
      <sz val="12"/>
      <name val="宋体"/>
      <charset val="134"/>
    </font>
    <font>
      <sz val="20"/>
      <name val="方正小标宋简体"/>
      <charset val="134"/>
    </font>
    <font>
      <sz val="12"/>
      <color theme="1"/>
      <name val="仿宋_GB2312"/>
      <charset val="134"/>
    </font>
    <font>
      <sz val="11"/>
      <color theme="1"/>
      <name val="宋体"/>
      <charset val="0"/>
      <scheme val="minor"/>
    </font>
    <font>
      <sz val="11"/>
      <color rgb="FF3F3F76"/>
      <name val="宋体"/>
      <charset val="0"/>
      <scheme val="minor"/>
    </font>
    <font>
      <sz val="12"/>
      <color indexed="8"/>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11"/>
      <color indexed="8"/>
      <name val="Tahoma"/>
      <charset val="134"/>
    </font>
    <font>
      <sz val="10"/>
      <name val="Arial"/>
      <charset val="0"/>
    </font>
  </fonts>
  <fills count="37">
    <fill>
      <patternFill patternType="none"/>
    </fill>
    <fill>
      <patternFill patternType="gray125"/>
    </fill>
    <fill>
      <patternFill patternType="solid">
        <fgColor theme="0"/>
        <bgColor indexed="64"/>
      </patternFill>
    </fill>
    <fill>
      <patternFill patternType="solid">
        <fgColor theme="3" tint="0.8"/>
        <bgColor indexed="64"/>
      </patternFill>
    </fill>
    <fill>
      <patternFill patternType="solid">
        <fgColor rgb="FFFFFF00"/>
        <bgColor indexed="64"/>
      </patternFill>
    </fill>
    <fill>
      <patternFill patternType="solid">
        <fgColor theme="9" tint="0.6"/>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0"/>
      </left>
      <right style="thin">
        <color indexed="0"/>
      </right>
      <top style="thin">
        <color indexed="0"/>
      </top>
      <bottom style="thin">
        <color indexed="0"/>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2" fontId="0" fillId="0" borderId="0" applyFont="0" applyFill="0" applyBorder="0" applyAlignment="0" applyProtection="0">
      <alignment vertical="center"/>
    </xf>
    <xf numFmtId="0" fontId="43" fillId="6" borderId="0" applyNumberFormat="0" applyBorder="0" applyAlignment="0" applyProtection="0">
      <alignment vertical="center"/>
    </xf>
    <xf numFmtId="0" fontId="44" fillId="7" borderId="10" applyNumberFormat="0" applyAlignment="0" applyProtection="0">
      <alignment vertical="center"/>
    </xf>
    <xf numFmtId="44" fontId="0" fillId="0" borderId="0" applyFont="0" applyFill="0" applyBorder="0" applyAlignment="0" applyProtection="0">
      <alignment vertical="center"/>
    </xf>
    <xf numFmtId="0" fontId="45" fillId="0" borderId="0">
      <alignment vertical="center"/>
    </xf>
    <xf numFmtId="41" fontId="0" fillId="0" borderId="0" applyFont="0" applyFill="0" applyBorder="0" applyAlignment="0" applyProtection="0">
      <alignment vertical="center"/>
    </xf>
    <xf numFmtId="0" fontId="0" fillId="0" borderId="0">
      <alignment vertical="center"/>
    </xf>
    <xf numFmtId="0" fontId="43" fillId="8" borderId="0" applyNumberFormat="0" applyBorder="0" applyAlignment="0" applyProtection="0">
      <alignment vertical="center"/>
    </xf>
    <xf numFmtId="0" fontId="46" fillId="9" borderId="0" applyNumberFormat="0" applyBorder="0" applyAlignment="0" applyProtection="0">
      <alignment vertical="center"/>
    </xf>
    <xf numFmtId="43" fontId="0" fillId="0" borderId="0" applyFont="0" applyFill="0" applyBorder="0" applyAlignment="0" applyProtection="0">
      <alignment vertical="center"/>
    </xf>
    <xf numFmtId="0" fontId="47" fillId="10" borderId="0" applyNumberFormat="0" applyBorder="0" applyAlignment="0" applyProtection="0">
      <alignment vertical="center"/>
    </xf>
    <xf numFmtId="0" fontId="48" fillId="0" borderId="0" applyNumberFormat="0" applyFill="0" applyBorder="0" applyAlignment="0" applyProtection="0">
      <alignment vertical="center"/>
    </xf>
    <xf numFmtId="9" fontId="0" fillId="0" borderId="0" applyFont="0" applyFill="0" applyBorder="0" applyAlignment="0" applyProtection="0">
      <alignment vertical="center"/>
    </xf>
    <xf numFmtId="0" fontId="49" fillId="0" borderId="0" applyNumberFormat="0" applyFill="0" applyBorder="0" applyAlignment="0" applyProtection="0">
      <alignment vertical="center"/>
    </xf>
    <xf numFmtId="0" fontId="0" fillId="11" borderId="11" applyNumberFormat="0" applyFont="0" applyAlignment="0" applyProtection="0">
      <alignment vertical="center"/>
    </xf>
    <xf numFmtId="0" fontId="0" fillId="0" borderId="0">
      <alignment vertical="center"/>
    </xf>
    <xf numFmtId="0" fontId="47" fillId="12" borderId="0" applyNumberFormat="0" applyBorder="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4" fillId="0" borderId="12" applyNumberFormat="0" applyFill="0" applyAlignment="0" applyProtection="0">
      <alignment vertical="center"/>
    </xf>
    <xf numFmtId="0" fontId="55" fillId="0" borderId="12" applyNumberFormat="0" applyFill="0" applyAlignment="0" applyProtection="0">
      <alignment vertical="center"/>
    </xf>
    <xf numFmtId="0" fontId="50" fillId="0" borderId="13" applyNumberFormat="0" applyFill="0" applyAlignment="0" applyProtection="0">
      <alignment vertical="center"/>
    </xf>
    <xf numFmtId="9" fontId="0" fillId="0" borderId="0" applyFont="0" applyFill="0" applyBorder="0" applyAlignment="0" applyProtection="0">
      <alignment vertical="center"/>
    </xf>
    <xf numFmtId="0" fontId="47" fillId="13" borderId="0" applyNumberFormat="0" applyBorder="0" applyAlignment="0" applyProtection="0">
      <alignment vertical="center"/>
    </xf>
    <xf numFmtId="0" fontId="47" fillId="14" borderId="0" applyNumberFormat="0" applyBorder="0" applyAlignment="0" applyProtection="0">
      <alignment vertical="center"/>
    </xf>
    <xf numFmtId="0" fontId="56" fillId="15" borderId="14" applyNumberFormat="0" applyAlignment="0" applyProtection="0">
      <alignment vertical="center"/>
    </xf>
    <xf numFmtId="0" fontId="57" fillId="15" borderId="10" applyNumberFormat="0" applyAlignment="0" applyProtection="0">
      <alignment vertical="center"/>
    </xf>
    <xf numFmtId="0" fontId="40" fillId="0" borderId="0">
      <alignment vertical="center"/>
    </xf>
    <xf numFmtId="0" fontId="58" fillId="16" borderId="15" applyNumberFormat="0" applyAlignment="0" applyProtection="0">
      <alignment vertical="center"/>
    </xf>
    <xf numFmtId="0" fontId="43" fillId="17" borderId="0" applyNumberFormat="0" applyBorder="0" applyAlignment="0" applyProtection="0">
      <alignment vertical="center"/>
    </xf>
    <xf numFmtId="0" fontId="47" fillId="18" borderId="0" applyNumberFormat="0" applyBorder="0" applyAlignment="0" applyProtection="0">
      <alignment vertical="center"/>
    </xf>
    <xf numFmtId="0" fontId="59" fillId="0" borderId="16" applyNumberFormat="0" applyFill="0" applyAlignment="0" applyProtection="0">
      <alignment vertical="center"/>
    </xf>
    <xf numFmtId="0" fontId="60" fillId="0" borderId="17" applyNumberFormat="0" applyFill="0" applyAlignment="0" applyProtection="0">
      <alignment vertical="center"/>
    </xf>
    <xf numFmtId="0" fontId="61" fillId="19" borderId="0" applyNumberFormat="0" applyBorder="0" applyAlignment="0" applyProtection="0">
      <alignment vertical="center"/>
    </xf>
    <xf numFmtId="0" fontId="62" fillId="20" borderId="0" applyNumberFormat="0" applyBorder="0" applyAlignment="0" applyProtection="0">
      <alignment vertical="center"/>
    </xf>
    <xf numFmtId="0" fontId="43" fillId="21" borderId="0" applyNumberFormat="0" applyBorder="0" applyAlignment="0" applyProtection="0">
      <alignment vertical="center"/>
    </xf>
    <xf numFmtId="0" fontId="47"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7" fillId="27" borderId="0" applyNumberFormat="0" applyBorder="0" applyAlignment="0" applyProtection="0">
      <alignment vertical="center"/>
    </xf>
    <xf numFmtId="0" fontId="47"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7" fillId="31" borderId="0" applyNumberFormat="0" applyBorder="0" applyAlignment="0" applyProtection="0">
      <alignment vertical="center"/>
    </xf>
    <xf numFmtId="0" fontId="43" fillId="32" borderId="0" applyNumberFormat="0" applyBorder="0" applyAlignment="0" applyProtection="0">
      <alignment vertical="center"/>
    </xf>
    <xf numFmtId="0" fontId="47" fillId="33" borderId="0" applyNumberFormat="0" applyBorder="0" applyAlignment="0" applyProtection="0">
      <alignment vertical="center"/>
    </xf>
    <xf numFmtId="0" fontId="47" fillId="34" borderId="0" applyNumberFormat="0" applyBorder="0" applyAlignment="0" applyProtection="0">
      <alignment vertical="center"/>
    </xf>
    <xf numFmtId="0" fontId="0" fillId="0" borderId="0">
      <alignment vertical="center"/>
    </xf>
    <xf numFmtId="0" fontId="43" fillId="35" borderId="0" applyNumberFormat="0" applyBorder="0" applyAlignment="0" applyProtection="0">
      <alignment vertical="center"/>
    </xf>
    <xf numFmtId="0" fontId="47" fillId="36" borderId="0" applyNumberFormat="0" applyBorder="0" applyAlignment="0" applyProtection="0">
      <alignment vertical="center"/>
    </xf>
    <xf numFmtId="0" fontId="45" fillId="0" borderId="0">
      <alignment vertical="center"/>
    </xf>
    <xf numFmtId="0" fontId="63" fillId="0" borderId="0">
      <alignment vertical="center"/>
    </xf>
    <xf numFmtId="0" fontId="64" fillId="0" borderId="0">
      <alignment vertical="center"/>
    </xf>
    <xf numFmtId="0" fontId="0" fillId="0" borderId="0">
      <alignment vertical="center"/>
    </xf>
    <xf numFmtId="0" fontId="11" fillId="0" borderId="0">
      <alignment vertical="center"/>
    </xf>
    <xf numFmtId="0" fontId="40" fillId="0" borderId="0">
      <alignment vertical="center"/>
    </xf>
    <xf numFmtId="0" fontId="65" fillId="0" borderId="0"/>
    <xf numFmtId="0" fontId="0" fillId="0" borderId="0">
      <alignment vertical="center"/>
    </xf>
    <xf numFmtId="0" fontId="11" fillId="0" borderId="0">
      <alignment vertical="center"/>
    </xf>
    <xf numFmtId="0" fontId="0" fillId="0" borderId="0">
      <alignment vertical="center"/>
    </xf>
    <xf numFmtId="0" fontId="0" fillId="0" borderId="0">
      <alignment vertical="center"/>
    </xf>
  </cellStyleXfs>
  <cellXfs count="244">
    <xf numFmtId="0" fontId="0" fillId="0" borderId="0" xfId="0">
      <alignment vertical="center"/>
    </xf>
    <xf numFmtId="0" fontId="0" fillId="2" borderId="0" xfId="0" applyFill="1">
      <alignment vertical="center"/>
    </xf>
    <xf numFmtId="0" fontId="0" fillId="3" borderId="0" xfId="0" applyFill="1">
      <alignment vertical="center"/>
    </xf>
    <xf numFmtId="0" fontId="1" fillId="0" borderId="0" xfId="0" applyFont="1">
      <alignment vertical="center"/>
    </xf>
    <xf numFmtId="176" fontId="2" fillId="0" borderId="0" xfId="0" applyNumberFormat="1" applyFont="1">
      <alignment vertical="center"/>
    </xf>
    <xf numFmtId="49" fontId="3" fillId="2" borderId="1" xfId="0" applyNumberFormat="1" applyFont="1" applyFill="1" applyBorder="1" applyAlignment="1">
      <alignment horizontal="center" vertical="center" wrapText="1"/>
    </xf>
    <xf numFmtId="0" fontId="4"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pplyProtection="1">
      <alignment horizontal="center" vertical="center" wrapText="1"/>
      <protection locked="0"/>
    </xf>
    <xf numFmtId="0" fontId="4" fillId="4" borderId="1" xfId="0" applyFont="1" applyFill="1" applyBorder="1" applyAlignment="1" applyProtection="1">
      <alignment horizontal="center" vertical="center" wrapText="1"/>
      <protection locked="0"/>
    </xf>
    <xf numFmtId="176" fontId="2" fillId="5" borderId="0" xfId="0" applyNumberFormat="1" applyFont="1" applyFill="1">
      <alignment vertical="center"/>
    </xf>
    <xf numFmtId="177"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176" fontId="6" fillId="2" borderId="1" xfId="0" applyNumberFormat="1" applyFont="1" applyFill="1" applyBorder="1" applyAlignment="1">
      <alignment horizontal="center" vertical="center" wrapText="1"/>
    </xf>
    <xf numFmtId="178" fontId="4" fillId="3" borderId="1" xfId="59"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176" fontId="6" fillId="3" borderId="1" xfId="0" applyNumberFormat="1" applyFont="1" applyFill="1" applyBorder="1" applyAlignment="1">
      <alignment horizontal="center" vertical="center" wrapText="1"/>
    </xf>
    <xf numFmtId="176" fontId="2" fillId="3" borderId="1" xfId="0" applyNumberFormat="1" applyFont="1" applyFill="1" applyBorder="1">
      <alignment vertical="center"/>
    </xf>
    <xf numFmtId="0" fontId="7" fillId="3" borderId="1" xfId="0" applyFont="1" applyFill="1" applyBorder="1" applyAlignment="1">
      <alignment horizontal="left" vertical="center" wrapText="1"/>
    </xf>
    <xf numFmtId="178" fontId="4" fillId="3" borderId="1" xfId="0" applyNumberFormat="1" applyFont="1" applyFill="1" applyBorder="1" applyAlignment="1">
      <alignment horizontal="center" vertical="center" wrapText="1"/>
    </xf>
    <xf numFmtId="178" fontId="4" fillId="3" borderId="1" xfId="0" applyNumberFormat="1" applyFont="1" applyFill="1" applyBorder="1" applyAlignment="1" applyProtection="1">
      <alignment horizontal="center" vertical="center" wrapText="1"/>
      <protection locked="0"/>
    </xf>
    <xf numFmtId="0" fontId="7" fillId="2" borderId="1" xfId="0" applyFont="1" applyFill="1" applyBorder="1" applyAlignment="1">
      <alignment horizontal="center" vertical="center" wrapText="1"/>
    </xf>
    <xf numFmtId="176" fontId="2" fillId="2" borderId="1" xfId="0" applyNumberFormat="1" applyFont="1" applyFill="1" applyBorder="1">
      <alignment vertical="center"/>
    </xf>
    <xf numFmtId="49" fontId="4" fillId="2" borderId="1" xfId="0" applyNumberFormat="1" applyFont="1" applyFill="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177" fontId="4" fillId="2" borderId="1" xfId="0" applyNumberFormat="1" applyFont="1" applyFill="1" applyBorder="1" applyAlignment="1">
      <alignment horizontal="center" vertical="center" wrapText="1"/>
    </xf>
    <xf numFmtId="0" fontId="9" fillId="2" borderId="1" xfId="0" applyNumberFormat="1" applyFont="1" applyFill="1" applyBorder="1" applyAlignment="1">
      <alignment horizontal="center" vertical="center" wrapText="1"/>
    </xf>
    <xf numFmtId="0" fontId="0"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4" fillId="2" borderId="1" xfId="0" applyNumberFormat="1" applyFont="1" applyFill="1" applyBorder="1" applyAlignment="1" applyProtection="1">
      <alignment horizontal="center" vertical="center" wrapText="1"/>
      <protection locked="0"/>
    </xf>
    <xf numFmtId="179" fontId="4" fillId="2" borderId="1" xfId="0" applyNumberFormat="1" applyFont="1" applyFill="1" applyBorder="1" applyAlignment="1">
      <alignment horizontal="center" vertical="center" wrapText="1"/>
    </xf>
    <xf numFmtId="179" fontId="4" fillId="2" borderId="1" xfId="0" applyNumberFormat="1" applyFont="1" applyFill="1" applyBorder="1" applyAlignment="1" applyProtection="1">
      <alignment horizontal="center" vertical="center" wrapText="1"/>
      <protection locked="0"/>
    </xf>
    <xf numFmtId="0" fontId="7" fillId="2" borderId="1" xfId="0" applyFont="1" applyFill="1" applyBorder="1" applyAlignment="1">
      <alignment horizontal="left" vertical="center" wrapText="1"/>
    </xf>
    <xf numFmtId="178" fontId="4" fillId="2" borderId="1" xfId="0" applyNumberFormat="1" applyFont="1" applyFill="1" applyBorder="1" applyAlignment="1">
      <alignment horizontal="center" vertical="center" wrapText="1"/>
    </xf>
    <xf numFmtId="0" fontId="4" fillId="2" borderId="2" xfId="0" applyFont="1" applyFill="1" applyBorder="1" applyAlignment="1" applyProtection="1">
      <alignment horizontal="right" vertical="center" wrapText="1"/>
      <protection locked="0"/>
    </xf>
    <xf numFmtId="177" fontId="4" fillId="2" borderId="2" xfId="0" applyNumberFormat="1" applyFont="1" applyFill="1" applyBorder="1" applyAlignment="1">
      <alignment horizontal="right" vertical="center" wrapText="1"/>
    </xf>
    <xf numFmtId="177" fontId="7" fillId="2" borderId="2"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177" fontId="4" fillId="2" borderId="1" xfId="0" applyNumberFormat="1" applyFont="1" applyFill="1" applyBorder="1" applyAlignment="1">
      <alignment horizontal="right" vertical="center" wrapText="1"/>
    </xf>
    <xf numFmtId="177" fontId="7" fillId="2" borderId="2" xfId="0" applyNumberFormat="1" applyFont="1" applyFill="1" applyBorder="1" applyAlignment="1">
      <alignment horizontal="left" vertical="center" wrapText="1"/>
    </xf>
    <xf numFmtId="0" fontId="4" fillId="2" borderId="3" xfId="0" applyFont="1" applyFill="1" applyBorder="1" applyAlignment="1">
      <alignment horizontal="center" vertical="center" wrapText="1"/>
    </xf>
    <xf numFmtId="0" fontId="4" fillId="2" borderId="1" xfId="59" applyNumberFormat="1" applyFont="1" applyFill="1" applyBorder="1" applyAlignment="1">
      <alignment horizontal="center" vertical="center" wrapText="1"/>
    </xf>
    <xf numFmtId="0" fontId="4" fillId="2" borderId="3" xfId="0" applyFont="1" applyFill="1" applyBorder="1" applyAlignment="1">
      <alignment horizontal="center" vertical="center"/>
    </xf>
    <xf numFmtId="0" fontId="10" fillId="2" borderId="1" xfId="0" applyFont="1" applyFill="1" applyBorder="1" applyAlignment="1" applyProtection="1">
      <alignment horizontal="center" vertical="center" wrapText="1"/>
      <protection locked="0"/>
    </xf>
    <xf numFmtId="0" fontId="10" fillId="4" borderId="1" xfId="0" applyFont="1" applyFill="1" applyBorder="1" applyAlignment="1" applyProtection="1">
      <alignment horizontal="center" vertical="center" wrapText="1"/>
      <protection locked="0"/>
    </xf>
    <xf numFmtId="0" fontId="4" fillId="2" borderId="1" xfId="0" applyNumberFormat="1" applyFont="1" applyFill="1" applyBorder="1" applyAlignment="1">
      <alignment horizontal="right" vertical="center"/>
    </xf>
    <xf numFmtId="0" fontId="4" fillId="2" borderId="1" xfId="59" applyFont="1" applyFill="1" applyBorder="1" applyAlignment="1">
      <alignment horizontal="center" vertical="center" wrapText="1"/>
    </xf>
    <xf numFmtId="0" fontId="7" fillId="2" borderId="2" xfId="0" applyFont="1" applyFill="1" applyBorder="1" applyAlignment="1">
      <alignment horizontal="center" vertical="center" wrapText="1"/>
    </xf>
    <xf numFmtId="177" fontId="4" fillId="2" borderId="1" xfId="56" applyNumberFormat="1" applyFont="1" applyFill="1" applyBorder="1" applyAlignment="1">
      <alignment horizontal="right" vertical="center" wrapText="1"/>
    </xf>
    <xf numFmtId="0" fontId="10" fillId="2" borderId="2" xfId="0" applyFont="1" applyFill="1" applyBorder="1" applyAlignment="1" applyProtection="1">
      <alignment horizontal="right" vertical="center" wrapText="1"/>
      <protection locked="0"/>
    </xf>
    <xf numFmtId="177" fontId="4" fillId="2" borderId="1" xfId="56" applyNumberFormat="1" applyFont="1" applyFill="1" applyBorder="1" applyAlignment="1">
      <alignment horizontal="center" vertical="center" wrapText="1"/>
    </xf>
    <xf numFmtId="0" fontId="7" fillId="2" borderId="1" xfId="56"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1" xfId="0" applyNumberFormat="1" applyFont="1" applyFill="1" applyBorder="1" applyAlignment="1" applyProtection="1">
      <alignment horizontal="center" vertical="center" wrapText="1"/>
      <protection locked="0"/>
    </xf>
    <xf numFmtId="178" fontId="4" fillId="2" borderId="1" xfId="0" applyNumberFormat="1" applyFont="1" applyFill="1" applyBorder="1" applyAlignment="1">
      <alignment horizontal="right" vertical="center" wrapText="1"/>
    </xf>
    <xf numFmtId="0" fontId="4" fillId="4" borderId="1" xfId="60" applyFont="1" applyFill="1" applyBorder="1" applyAlignment="1">
      <alignment horizontal="center" vertical="center" wrapText="1"/>
    </xf>
    <xf numFmtId="0" fontId="4" fillId="2" borderId="1" xfId="60" applyFont="1" applyFill="1" applyBorder="1" applyAlignment="1">
      <alignment horizontal="center" vertical="center" wrapText="1"/>
    </xf>
    <xf numFmtId="0" fontId="11" fillId="2" borderId="1" xfId="0" applyFont="1" applyFill="1" applyBorder="1" applyAlignment="1">
      <alignment vertical="center"/>
    </xf>
    <xf numFmtId="0" fontId="4" fillId="2" borderId="1" xfId="55" applyFont="1" applyFill="1" applyBorder="1" applyAlignment="1">
      <alignment horizontal="center" vertical="center" wrapText="1"/>
    </xf>
    <xf numFmtId="177" fontId="4" fillId="2" borderId="1" xfId="59" applyNumberFormat="1" applyFont="1" applyFill="1" applyBorder="1" applyAlignment="1">
      <alignment horizontal="center" vertical="center" wrapText="1"/>
    </xf>
    <xf numFmtId="177" fontId="4" fillId="2" borderId="1" xfId="59" applyNumberFormat="1" applyFont="1" applyFill="1" applyBorder="1" applyAlignment="1">
      <alignment horizontal="right" vertical="center" wrapText="1"/>
    </xf>
    <xf numFmtId="0" fontId="4" fillId="2" borderId="1" xfId="30" applyNumberFormat="1" applyFont="1" applyFill="1" applyBorder="1" applyAlignment="1">
      <alignment horizontal="center" vertical="center" wrapText="1"/>
    </xf>
    <xf numFmtId="0" fontId="12" fillId="2" borderId="0" xfId="0" applyFont="1" applyFill="1" applyAlignment="1"/>
    <xf numFmtId="0" fontId="13" fillId="2" borderId="0" xfId="0" applyFont="1" applyFill="1" applyAlignment="1">
      <alignment vertical="center" wrapText="1"/>
    </xf>
    <xf numFmtId="0" fontId="14" fillId="2" borderId="0" xfId="0" applyFont="1" applyFill="1" applyAlignment="1">
      <alignment vertical="center" wrapText="1"/>
    </xf>
    <xf numFmtId="0" fontId="15" fillId="2" borderId="0" xfId="0" applyFont="1" applyFill="1" applyAlignment="1">
      <alignment horizontal="center" vertical="center"/>
    </xf>
    <xf numFmtId="0" fontId="4" fillId="2" borderId="0" xfId="0" applyFont="1" applyFill="1" applyAlignment="1">
      <alignment horizontal="center" vertical="center" wrapText="1"/>
    </xf>
    <xf numFmtId="0" fontId="4" fillId="2" borderId="0" xfId="0" applyFont="1" applyFill="1" applyAlignment="1">
      <alignment vertical="center" wrapText="1"/>
    </xf>
    <xf numFmtId="0" fontId="0" fillId="0" borderId="0" xfId="0" applyFont="1">
      <alignment vertical="center"/>
    </xf>
    <xf numFmtId="0" fontId="0" fillId="0" borderId="0" xfId="0" applyFont="1" applyAlignment="1">
      <alignment horizontal="center" vertical="center"/>
    </xf>
    <xf numFmtId="177" fontId="0" fillId="2" borderId="0" xfId="0" applyNumberFormat="1" applyFont="1" applyFill="1" applyAlignment="1">
      <alignment horizontal="right" vertical="center"/>
    </xf>
    <xf numFmtId="49" fontId="16" fillId="2" borderId="0" xfId="0" applyNumberFormat="1" applyFont="1" applyFill="1" applyAlignment="1">
      <alignment horizontal="center"/>
    </xf>
    <xf numFmtId="0" fontId="12" fillId="2" borderId="0" xfId="0" applyFont="1" applyFill="1" applyAlignment="1">
      <alignment horizontal="center"/>
    </xf>
    <xf numFmtId="49" fontId="17" fillId="2" borderId="0" xfId="0" applyNumberFormat="1" applyFont="1" applyFill="1" applyAlignment="1">
      <alignment horizontal="center" vertical="center" wrapText="1"/>
    </xf>
    <xf numFmtId="0" fontId="17" fillId="2" borderId="0" xfId="0" applyFont="1" applyFill="1" applyAlignment="1">
      <alignment horizontal="center" vertical="center" wrapText="1"/>
    </xf>
    <xf numFmtId="49" fontId="14" fillId="2" borderId="1" xfId="0" applyNumberFormat="1" applyFont="1" applyFill="1" applyBorder="1" applyAlignment="1">
      <alignment horizontal="center" vertical="center" wrapText="1"/>
    </xf>
    <xf numFmtId="49" fontId="18" fillId="2" borderId="1" xfId="0" applyNumberFormat="1" applyFont="1" applyFill="1" applyBorder="1" applyAlignment="1">
      <alignment horizontal="center" vertical="center" wrapText="1"/>
    </xf>
    <xf numFmtId="49" fontId="19" fillId="2" borderId="1" xfId="0" applyNumberFormat="1" applyFont="1" applyFill="1" applyBorder="1" applyAlignment="1">
      <alignment horizontal="center" vertical="center" wrapText="1"/>
    </xf>
    <xf numFmtId="0" fontId="15" fillId="2" borderId="1" xfId="0" applyFont="1" applyFill="1" applyBorder="1" applyAlignment="1">
      <alignment horizontal="center" vertical="center"/>
    </xf>
    <xf numFmtId="0" fontId="15" fillId="2" borderId="1" xfId="0" applyFont="1" applyFill="1" applyBorder="1" applyAlignment="1">
      <alignment horizontal="center" vertical="center" wrapText="1"/>
    </xf>
    <xf numFmtId="49" fontId="20" fillId="2" borderId="1" xfId="0" applyNumberFormat="1"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77" fontId="12" fillId="2" borderId="0" xfId="0" applyNumberFormat="1" applyFont="1" applyFill="1" applyAlignment="1">
      <alignment horizontal="right"/>
    </xf>
    <xf numFmtId="177" fontId="17" fillId="2" borderId="0" xfId="0" applyNumberFormat="1" applyFont="1" applyFill="1" applyAlignment="1">
      <alignment horizontal="right" vertical="center" wrapText="1"/>
    </xf>
    <xf numFmtId="177" fontId="14" fillId="2" borderId="1" xfId="0" applyNumberFormat="1" applyFont="1" applyFill="1" applyBorder="1" applyAlignment="1">
      <alignment horizontal="center" vertical="center" wrapText="1"/>
    </xf>
    <xf numFmtId="0" fontId="14" fillId="2" borderId="1" xfId="0" applyFont="1" applyFill="1" applyBorder="1" applyAlignment="1">
      <alignment horizontal="center" vertical="center" wrapText="1"/>
    </xf>
    <xf numFmtId="177" fontId="14" fillId="2" borderId="1" xfId="0" applyNumberFormat="1" applyFont="1" applyFill="1" applyBorder="1" applyAlignment="1">
      <alignment horizontal="right" vertical="center" wrapText="1"/>
    </xf>
    <xf numFmtId="177" fontId="15" fillId="2" borderId="1" xfId="0" applyNumberFormat="1" applyFont="1" applyFill="1" applyBorder="1" applyAlignment="1">
      <alignment horizontal="right" vertical="center" wrapText="1"/>
    </xf>
    <xf numFmtId="0" fontId="2"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0" fillId="2" borderId="0" xfId="0" applyFont="1" applyFill="1" applyAlignment="1">
      <alignment horizontal="center" vertical="center"/>
    </xf>
    <xf numFmtId="0" fontId="10" fillId="2" borderId="2" xfId="0" applyFont="1" applyFill="1" applyBorder="1" applyAlignment="1" applyProtection="1">
      <alignment horizontal="center" vertical="center" wrapText="1"/>
      <protection locked="0"/>
    </xf>
    <xf numFmtId="0" fontId="4" fillId="2" borderId="1" xfId="56" applyFont="1" applyFill="1" applyBorder="1" applyAlignment="1">
      <alignment horizontal="center" vertical="center" wrapText="1"/>
    </xf>
    <xf numFmtId="0" fontId="0" fillId="2" borderId="0" xfId="0" applyFont="1" applyFill="1">
      <alignment vertical="center"/>
    </xf>
    <xf numFmtId="0" fontId="0" fillId="2" borderId="0" xfId="0" applyFont="1" applyFill="1" applyAlignment="1">
      <alignment horizontal="center" vertical="center" wrapText="1"/>
    </xf>
    <xf numFmtId="0" fontId="0" fillId="2" borderId="0" xfId="0" applyFont="1" applyFill="1" applyAlignment="1">
      <alignment vertical="center" wrapText="1"/>
    </xf>
    <xf numFmtId="0" fontId="0" fillId="0" borderId="0" xfId="0" applyFill="1">
      <alignment vertical="center"/>
    </xf>
    <xf numFmtId="0" fontId="16" fillId="2" borderId="0" xfId="0" applyFont="1" applyFill="1" applyAlignment="1">
      <alignment horizontal="left" vertical="center"/>
    </xf>
    <xf numFmtId="0" fontId="16" fillId="2" borderId="0" xfId="0" applyFont="1" applyFill="1" applyAlignment="1">
      <alignment horizontal="left" vertical="center" wrapText="1"/>
    </xf>
    <xf numFmtId="0" fontId="12" fillId="2" borderId="0" xfId="0" applyFont="1" applyFill="1" applyAlignment="1">
      <alignment horizontal="center" vertical="center"/>
    </xf>
    <xf numFmtId="0" fontId="12" fillId="2" borderId="0" xfId="0" applyFont="1" applyFill="1" applyAlignment="1">
      <alignment horizontal="center" vertical="center" wrapText="1"/>
    </xf>
    <xf numFmtId="49" fontId="14" fillId="2" borderId="4" xfId="0" applyNumberFormat="1" applyFont="1" applyFill="1" applyBorder="1" applyAlignment="1">
      <alignment horizontal="center" vertical="center" wrapText="1"/>
    </xf>
    <xf numFmtId="49" fontId="18" fillId="2" borderId="5" xfId="0" applyNumberFormat="1" applyFont="1" applyFill="1" applyBorder="1" applyAlignment="1">
      <alignment horizontal="center" vertical="center" wrapText="1"/>
    </xf>
    <xf numFmtId="49" fontId="18" fillId="2" borderId="6" xfId="0" applyNumberFormat="1" applyFont="1" applyFill="1" applyBorder="1" applyAlignment="1">
      <alignment horizontal="center" vertical="center" wrapText="1"/>
    </xf>
    <xf numFmtId="49" fontId="14" fillId="2" borderId="2" xfId="0" applyNumberFormat="1" applyFont="1" applyFill="1" applyBorder="1" applyAlignment="1">
      <alignment horizontal="center" vertical="center" wrapText="1"/>
    </xf>
    <xf numFmtId="49" fontId="14" fillId="2" borderId="7" xfId="0" applyNumberFormat="1" applyFont="1" applyFill="1" applyBorder="1" applyAlignment="1">
      <alignment horizontal="center" vertical="center" wrapText="1"/>
    </xf>
    <xf numFmtId="0" fontId="4" fillId="2" borderId="1" xfId="0" applyNumberFormat="1" applyFont="1" applyFill="1" applyBorder="1" applyAlignment="1" applyProtection="1">
      <alignment vertical="center" wrapText="1" shrinkToFit="1"/>
      <protection locked="0"/>
    </xf>
    <xf numFmtId="0" fontId="4" fillId="2" borderId="1" xfId="0" applyFont="1" applyFill="1" applyBorder="1" applyAlignment="1">
      <alignment horizontal="left" vertical="center" wrapText="1"/>
    </xf>
    <xf numFmtId="177" fontId="12" fillId="2" borderId="0" xfId="0" applyNumberFormat="1" applyFont="1" applyFill="1" applyAlignment="1">
      <alignment horizontal="right" vertical="center"/>
    </xf>
    <xf numFmtId="177" fontId="14" fillId="2" borderId="4" xfId="0" applyNumberFormat="1" applyFont="1" applyFill="1" applyBorder="1" applyAlignment="1">
      <alignment horizontal="center" vertical="center" wrapText="1"/>
    </xf>
    <xf numFmtId="0" fontId="14" fillId="2" borderId="4" xfId="0" applyFont="1" applyFill="1" applyBorder="1" applyAlignment="1">
      <alignment horizontal="center" vertical="center" wrapText="1"/>
    </xf>
    <xf numFmtId="177" fontId="14" fillId="2" borderId="2" xfId="0" applyNumberFormat="1" applyFont="1" applyFill="1" applyBorder="1" applyAlignment="1">
      <alignment horizontal="center" vertical="center" wrapText="1"/>
    </xf>
    <xf numFmtId="0" fontId="14" fillId="2" borderId="2" xfId="0" applyFont="1" applyFill="1" applyBorder="1" applyAlignment="1">
      <alignment horizontal="center" vertical="center" wrapText="1"/>
    </xf>
    <xf numFmtId="177" fontId="14" fillId="2" borderId="2" xfId="0" applyNumberFormat="1" applyFont="1" applyFill="1" applyBorder="1" applyAlignment="1">
      <alignment horizontal="right" vertical="center" wrapText="1"/>
    </xf>
    <xf numFmtId="0" fontId="0" fillId="2" borderId="0" xfId="0" applyFont="1" applyFill="1" applyAlignment="1">
      <alignment horizontal="right" vertical="center"/>
    </xf>
    <xf numFmtId="0" fontId="18" fillId="2" borderId="0" xfId="0" applyFont="1" applyFill="1" applyAlignment="1">
      <alignment vertical="center" wrapText="1"/>
    </xf>
    <xf numFmtId="0" fontId="21" fillId="2" borderId="0" xfId="0" applyFont="1" applyFill="1" applyAlignment="1">
      <alignment vertical="center" wrapText="1"/>
    </xf>
    <xf numFmtId="0" fontId="20" fillId="2" borderId="0" xfId="0" applyFont="1" applyFill="1" applyAlignment="1">
      <alignment horizontal="center" vertical="center" wrapText="1"/>
    </xf>
    <xf numFmtId="49" fontId="22" fillId="2" borderId="0" xfId="0" applyNumberFormat="1" applyFont="1" applyFill="1" applyAlignment="1">
      <alignment horizontal="center" vertical="center"/>
    </xf>
    <xf numFmtId="49" fontId="23" fillId="2" borderId="0" xfId="0" applyNumberFormat="1" applyFont="1" applyFill="1" applyAlignment="1">
      <alignment horizontal="center" vertical="center" wrapText="1"/>
    </xf>
    <xf numFmtId="177" fontId="23" fillId="2" borderId="0" xfId="0" applyNumberFormat="1" applyFont="1" applyFill="1" applyAlignment="1">
      <alignment horizontal="right" vertical="center"/>
    </xf>
    <xf numFmtId="0" fontId="4" fillId="2" borderId="0" xfId="0" applyFont="1" applyFill="1" applyAlignment="1">
      <alignment horizontal="center" vertical="center"/>
    </xf>
    <xf numFmtId="49" fontId="24" fillId="2" borderId="0" xfId="0" applyNumberFormat="1" applyFont="1" applyFill="1" applyAlignment="1">
      <alignment horizontal="center" vertical="center" wrapText="1"/>
    </xf>
    <xf numFmtId="49" fontId="25" fillId="2" borderId="0" xfId="0" applyNumberFormat="1" applyFont="1" applyFill="1" applyAlignment="1">
      <alignment horizontal="center" vertical="center" wrapText="1"/>
    </xf>
    <xf numFmtId="49" fontId="26" fillId="2" borderId="0" xfId="0" applyNumberFormat="1" applyFont="1" applyFill="1" applyAlignment="1">
      <alignment horizontal="center" vertical="center" wrapText="1"/>
    </xf>
    <xf numFmtId="49" fontId="27" fillId="2" borderId="0" xfId="0" applyNumberFormat="1" applyFont="1" applyFill="1" applyAlignment="1">
      <alignment horizontal="center" vertical="center" wrapText="1"/>
    </xf>
    <xf numFmtId="49" fontId="28" fillId="2" borderId="1" xfId="0" applyNumberFormat="1" applyFont="1" applyFill="1" applyBorder="1" applyAlignment="1">
      <alignment horizontal="center" vertical="center" wrapText="1"/>
    </xf>
    <xf numFmtId="49" fontId="29" fillId="2" borderId="1" xfId="0" applyNumberFormat="1" applyFont="1" applyFill="1" applyBorder="1" applyAlignment="1">
      <alignment horizontal="center" vertical="center" wrapText="1"/>
    </xf>
    <xf numFmtId="49" fontId="21" fillId="2" borderId="1" xfId="0" applyNumberFormat="1" applyFont="1" applyFill="1" applyBorder="1" applyAlignment="1">
      <alignment horizontal="center" vertical="center" wrapText="1"/>
    </xf>
    <xf numFmtId="0" fontId="4" fillId="2" borderId="1" xfId="0" applyNumberFormat="1" applyFont="1" applyFill="1" applyBorder="1" applyAlignment="1" applyProtection="1">
      <alignment horizontal="center" vertical="center" wrapText="1" shrinkToFit="1"/>
      <protection locked="0"/>
    </xf>
    <xf numFmtId="177" fontId="26" fillId="2" borderId="0" xfId="0" applyNumberFormat="1" applyFont="1" applyFill="1" applyAlignment="1">
      <alignment horizontal="right" vertical="center" wrapText="1"/>
    </xf>
    <xf numFmtId="0" fontId="13" fillId="2" borderId="0" xfId="0" applyFont="1" applyFill="1" applyAlignment="1">
      <alignment horizontal="center" vertical="center" wrapText="1"/>
    </xf>
    <xf numFmtId="177" fontId="27" fillId="2" borderId="0" xfId="0" applyNumberFormat="1" applyFont="1" applyFill="1" applyAlignment="1">
      <alignment horizontal="right" vertical="center" wrapText="1"/>
    </xf>
    <xf numFmtId="49" fontId="30" fillId="2" borderId="0" xfId="0" applyNumberFormat="1" applyFont="1" applyFill="1" applyAlignment="1">
      <alignment horizontal="center" vertical="center" wrapText="1"/>
    </xf>
    <xf numFmtId="180" fontId="14" fillId="2" borderId="1" xfId="0" applyNumberFormat="1" applyFont="1" applyFill="1" applyBorder="1" applyAlignment="1">
      <alignment horizontal="center" vertical="center" wrapText="1"/>
    </xf>
    <xf numFmtId="177" fontId="3" fillId="2" borderId="1" xfId="0" applyNumberFormat="1" applyFont="1" applyFill="1" applyBorder="1" applyAlignment="1">
      <alignment horizontal="right" vertical="center" wrapText="1"/>
    </xf>
    <xf numFmtId="177" fontId="4" fillId="2" borderId="2" xfId="0" applyNumberFormat="1" applyFont="1" applyFill="1" applyBorder="1" applyAlignment="1">
      <alignment horizontal="center" vertical="center" wrapText="1"/>
    </xf>
    <xf numFmtId="49" fontId="15" fillId="2" borderId="1" xfId="0" applyNumberFormat="1" applyFont="1" applyFill="1" applyBorder="1" applyAlignment="1">
      <alignment horizontal="center" vertical="center" wrapText="1"/>
    </xf>
    <xf numFmtId="49" fontId="20" fillId="2" borderId="1"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177" fontId="3" fillId="2" borderId="2" xfId="0" applyNumberFormat="1" applyFont="1" applyFill="1" applyBorder="1" applyAlignment="1">
      <alignment horizontal="right" vertical="center" wrapText="1"/>
    </xf>
    <xf numFmtId="49" fontId="23" fillId="2" borderId="0" xfId="0" applyNumberFormat="1" applyFont="1" applyFill="1" applyAlignment="1">
      <alignment horizontal="center" vertical="center"/>
    </xf>
    <xf numFmtId="0" fontId="23" fillId="2" borderId="0" xfId="0" applyFont="1" applyFill="1" applyAlignment="1">
      <alignment horizontal="center" vertical="center"/>
    </xf>
    <xf numFmtId="0" fontId="20" fillId="2" borderId="0" xfId="0" applyFont="1" applyFill="1" applyAlignment="1">
      <alignment vertical="center" wrapText="1"/>
    </xf>
    <xf numFmtId="0" fontId="15" fillId="2" borderId="0" xfId="0" applyFont="1" applyFill="1" applyAlignment="1">
      <alignment vertical="center" wrapText="1"/>
    </xf>
    <xf numFmtId="0" fontId="20" fillId="2" borderId="0" xfId="0" applyFont="1" applyFill="1">
      <alignment vertical="center"/>
    </xf>
    <xf numFmtId="49" fontId="31" fillId="2" borderId="0" xfId="0" applyNumberFormat="1" applyFont="1" applyFill="1" applyAlignment="1">
      <alignment horizontal="center" vertical="center"/>
    </xf>
    <xf numFmtId="49" fontId="4" fillId="2" borderId="0" xfId="0" applyNumberFormat="1" applyFont="1" applyFill="1" applyAlignment="1">
      <alignment horizontal="center" vertical="center" wrapText="1"/>
    </xf>
    <xf numFmtId="49" fontId="13" fillId="2" borderId="0" xfId="0" applyNumberFormat="1" applyFont="1" applyFill="1" applyAlignment="1">
      <alignment horizontal="center" vertical="center" wrapText="1"/>
    </xf>
    <xf numFmtId="177" fontId="12" fillId="2" borderId="0" xfId="0" applyNumberFormat="1" applyFont="1" applyFill="1" applyAlignment="1">
      <alignment horizontal="right" vertical="center" wrapText="1"/>
    </xf>
    <xf numFmtId="49" fontId="12" fillId="2" borderId="0" xfId="0" applyNumberFormat="1" applyFont="1" applyFill="1" applyAlignment="1">
      <alignment horizontal="center" vertical="center" wrapText="1"/>
    </xf>
    <xf numFmtId="49" fontId="12" fillId="2" borderId="0" xfId="0" applyNumberFormat="1" applyFont="1" applyFill="1" applyBorder="1" applyAlignment="1">
      <alignment horizontal="center" vertical="center" wrapText="1"/>
    </xf>
    <xf numFmtId="0" fontId="0" fillId="0" borderId="0" xfId="0" applyFill="1" applyBorder="1">
      <alignment vertical="center"/>
    </xf>
    <xf numFmtId="49" fontId="32" fillId="2" borderId="0" xfId="0" applyNumberFormat="1" applyFont="1" applyFill="1" applyAlignment="1">
      <alignment horizontal="center" vertical="center" wrapText="1"/>
    </xf>
    <xf numFmtId="49" fontId="33" fillId="2" borderId="0" xfId="0" applyNumberFormat="1" applyFont="1" applyFill="1" applyAlignment="1">
      <alignment horizontal="center" vertical="center" wrapText="1"/>
    </xf>
    <xf numFmtId="49" fontId="34" fillId="2" borderId="1" xfId="0" applyNumberFormat="1" applyFont="1" applyFill="1" applyBorder="1" applyAlignment="1">
      <alignment horizontal="center" vertical="center" wrapText="1"/>
    </xf>
    <xf numFmtId="0" fontId="12" fillId="2" borderId="0" xfId="0" applyFont="1" applyFill="1" applyBorder="1" applyAlignment="1">
      <alignment horizontal="center" vertical="center" wrapText="1"/>
    </xf>
    <xf numFmtId="177" fontId="33" fillId="2" borderId="0" xfId="0" applyNumberFormat="1" applyFont="1" applyFill="1" applyAlignment="1">
      <alignment horizontal="right" vertical="center" wrapText="1"/>
    </xf>
    <xf numFmtId="49" fontId="33" fillId="2" borderId="0" xfId="0" applyNumberFormat="1" applyFont="1" applyFill="1" applyBorder="1" applyAlignment="1">
      <alignment horizontal="center" vertical="center" wrapText="1"/>
    </xf>
    <xf numFmtId="0" fontId="3" fillId="2" borderId="0" xfId="0" applyFont="1" applyFill="1" applyBorder="1" applyAlignment="1">
      <alignment horizontal="center" vertical="center" wrapText="1"/>
    </xf>
    <xf numFmtId="0" fontId="20" fillId="2" borderId="0" xfId="0" applyFont="1" applyFill="1" applyBorder="1" applyAlignment="1">
      <alignment vertical="center" wrapText="1"/>
    </xf>
    <xf numFmtId="0" fontId="15" fillId="2" borderId="0" xfId="0" applyFont="1" applyFill="1" applyBorder="1" applyAlignment="1">
      <alignment vertical="center" wrapText="1"/>
    </xf>
    <xf numFmtId="0" fontId="14" fillId="2" borderId="0" xfId="0" applyFont="1" applyFill="1" applyBorder="1" applyAlignment="1">
      <alignment vertical="center" wrapText="1"/>
    </xf>
    <xf numFmtId="178" fontId="3" fillId="2" borderId="1" xfId="0" applyNumberFormat="1" applyFont="1" applyFill="1" applyBorder="1" applyAlignment="1">
      <alignment horizontal="center" vertical="center" wrapText="1"/>
    </xf>
    <xf numFmtId="178" fontId="3" fillId="2" borderId="0" xfId="0" applyNumberFormat="1" applyFont="1" applyFill="1" applyBorder="1" applyAlignment="1">
      <alignment horizontal="center" vertical="center" wrapText="1"/>
    </xf>
    <xf numFmtId="0" fontId="20" fillId="2" borderId="0" xfId="0" applyFont="1" applyFill="1" applyBorder="1" applyAlignment="1">
      <alignment horizontal="center" vertical="center" wrapText="1"/>
    </xf>
    <xf numFmtId="178" fontId="4" fillId="2" borderId="1" xfId="59" applyNumberFormat="1" applyFont="1" applyFill="1" applyBorder="1" applyAlignment="1">
      <alignment horizontal="center" vertical="center" wrapText="1"/>
    </xf>
    <xf numFmtId="0" fontId="4" fillId="2" borderId="0" xfId="0" applyFont="1" applyFill="1" applyBorder="1" applyAlignment="1">
      <alignment horizontal="center" vertical="center" wrapText="1"/>
    </xf>
    <xf numFmtId="178" fontId="4" fillId="2" borderId="0" xfId="0" applyNumberFormat="1" applyFont="1" applyFill="1" applyBorder="1" applyAlignment="1">
      <alignment horizontal="center" vertical="center" wrapText="1"/>
    </xf>
    <xf numFmtId="181" fontId="4" fillId="2" borderId="0" xfId="0" applyNumberFormat="1" applyFont="1" applyFill="1" applyBorder="1" applyAlignment="1">
      <alignment horizontal="center" vertical="center" wrapText="1"/>
    </xf>
    <xf numFmtId="178" fontId="4" fillId="2" borderId="1" xfId="0" applyNumberFormat="1" applyFont="1" applyFill="1" applyBorder="1" applyAlignment="1" applyProtection="1">
      <alignment horizontal="center" vertical="center" wrapText="1"/>
      <protection locked="0"/>
    </xf>
    <xf numFmtId="178" fontId="4" fillId="2" borderId="0" xfId="0" applyNumberFormat="1" applyFont="1" applyFill="1" applyBorder="1" applyAlignment="1" applyProtection="1">
      <alignment horizontal="center" vertical="center" wrapText="1"/>
      <protection locked="0"/>
    </xf>
    <xf numFmtId="178" fontId="3" fillId="2" borderId="1" xfId="0" applyNumberFormat="1" applyFont="1" applyFill="1" applyBorder="1" applyAlignment="1">
      <alignment horizontal="right" vertical="center" wrapText="1"/>
    </xf>
    <xf numFmtId="0" fontId="4" fillId="2" borderId="1" xfId="0" applyFont="1" applyFill="1" applyBorder="1" applyAlignment="1">
      <alignment horizontal="right" vertical="center" wrapText="1"/>
    </xf>
    <xf numFmtId="0" fontId="4" fillId="2" borderId="0" xfId="0" applyFont="1" applyFill="1" applyBorder="1" applyAlignment="1">
      <alignment horizontal="right" vertical="center" wrapText="1"/>
    </xf>
    <xf numFmtId="0" fontId="4" fillId="2" borderId="1" xfId="0" applyFont="1" applyFill="1" applyBorder="1" applyAlignment="1" applyProtection="1">
      <alignment horizontal="center" vertical="center" wrapText="1" shrinkToFit="1"/>
      <protection locked="0"/>
    </xf>
    <xf numFmtId="0" fontId="3" fillId="2" borderId="1" xfId="0" applyNumberFormat="1" applyFont="1" applyFill="1" applyBorder="1" applyAlignment="1">
      <alignment horizontal="center" vertical="center"/>
    </xf>
    <xf numFmtId="0" fontId="21" fillId="2" borderId="1" xfId="0" applyFont="1" applyFill="1" applyBorder="1" applyAlignment="1">
      <alignment horizontal="center" vertical="center" wrapText="1"/>
    </xf>
    <xf numFmtId="0" fontId="35" fillId="2" borderId="1" xfId="0" applyFont="1" applyFill="1" applyBorder="1" applyAlignment="1" applyProtection="1">
      <alignment vertical="center" wrapText="1"/>
      <protection locked="0"/>
    </xf>
    <xf numFmtId="0" fontId="36" fillId="2" borderId="1" xfId="0" applyFont="1" applyFill="1" applyBorder="1" applyAlignment="1" applyProtection="1">
      <alignment vertical="center" wrapText="1"/>
      <protection locked="0"/>
    </xf>
    <xf numFmtId="0" fontId="0" fillId="2" borderId="0" xfId="0" applyFont="1" applyFill="1" applyBorder="1" applyAlignment="1">
      <alignment horizontal="center" vertical="center" wrapText="1"/>
    </xf>
    <xf numFmtId="0" fontId="20" fillId="2" borderId="0" xfId="0" applyFont="1" applyFill="1" applyBorder="1">
      <alignment vertical="center"/>
    </xf>
    <xf numFmtId="0" fontId="37" fillId="2" borderId="1" xfId="0" applyFont="1" applyFill="1" applyBorder="1" applyAlignment="1" applyProtection="1">
      <alignment vertical="center" wrapText="1"/>
      <protection locked="0"/>
    </xf>
    <xf numFmtId="0" fontId="38" fillId="2" borderId="0" xfId="0" applyFont="1" applyFill="1" applyAlignment="1">
      <alignment horizontal="center" vertical="center" wrapText="1"/>
    </xf>
    <xf numFmtId="0" fontId="34" fillId="2" borderId="0" xfId="0" applyFont="1" applyFill="1" applyAlignment="1">
      <alignment horizontal="center" vertical="center" wrapText="1"/>
    </xf>
    <xf numFmtId="0" fontId="13" fillId="2" borderId="0" xfId="0" applyFont="1" applyFill="1" applyBorder="1" applyAlignment="1">
      <alignment horizontal="center" vertical="center" wrapText="1"/>
    </xf>
    <xf numFmtId="0" fontId="0" fillId="2" borderId="0" xfId="0" applyFill="1" applyAlignment="1">
      <alignment horizontal="justify" vertical="center"/>
    </xf>
    <xf numFmtId="177" fontId="0" fillId="2" borderId="0" xfId="0" applyNumberFormat="1" applyFill="1">
      <alignment vertical="center"/>
    </xf>
    <xf numFmtId="177" fontId="0" fillId="2" borderId="0" xfId="0" applyNumberFormat="1" applyFill="1" applyAlignment="1">
      <alignment horizontal="right" vertical="center"/>
    </xf>
    <xf numFmtId="49" fontId="0" fillId="2" borderId="0" xfId="0" applyNumberFormat="1" applyFill="1" applyAlignment="1">
      <alignment horizontal="right" vertical="center"/>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41" fillId="2" borderId="0" xfId="0" applyFont="1" applyFill="1" applyAlignment="1">
      <alignment horizontal="center" vertical="center" wrapText="1"/>
    </xf>
    <xf numFmtId="0" fontId="41" fillId="2" borderId="0" xfId="0" applyFont="1" applyFill="1" applyAlignment="1">
      <alignment horizontal="justify" vertical="center" wrapText="1"/>
    </xf>
    <xf numFmtId="0" fontId="40" fillId="2" borderId="8" xfId="0" applyFont="1" applyFill="1" applyBorder="1" applyAlignment="1">
      <alignment horizontal="center" vertical="center" wrapText="1"/>
    </xf>
    <xf numFmtId="0" fontId="40" fillId="2" borderId="8" xfId="0" applyFont="1" applyFill="1" applyBorder="1" applyAlignment="1">
      <alignment horizontal="justify" vertical="center" wrapText="1"/>
    </xf>
    <xf numFmtId="0" fontId="37" fillId="2" borderId="1" xfId="0" applyFont="1" applyFill="1" applyBorder="1" applyAlignment="1">
      <alignment horizontal="center" vertical="center" wrapText="1"/>
    </xf>
    <xf numFmtId="0" fontId="34" fillId="2" borderId="1"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1" xfId="0" applyFont="1" applyFill="1" applyBorder="1" applyAlignment="1">
      <alignment vertical="center" wrapText="1"/>
    </xf>
    <xf numFmtId="0" fontId="13" fillId="2" borderId="1" xfId="0" applyFont="1" applyFill="1" applyBorder="1" applyAlignment="1">
      <alignment horizontal="center" vertical="center" wrapText="1"/>
    </xf>
    <xf numFmtId="0" fontId="13" fillId="2" borderId="1" xfId="0" applyFont="1" applyFill="1" applyBorder="1" applyAlignment="1">
      <alignment horizontal="justify" vertical="center" wrapText="1"/>
    </xf>
    <xf numFmtId="0" fontId="34" fillId="2" borderId="1" xfId="0" applyFont="1" applyFill="1" applyBorder="1" applyAlignment="1">
      <alignment vertical="center" wrapText="1"/>
    </xf>
    <xf numFmtId="0" fontId="34" fillId="2" borderId="1" xfId="0" applyFont="1" applyFill="1" applyBorder="1" applyAlignment="1">
      <alignment horizontal="justify" vertical="center" wrapText="1"/>
    </xf>
    <xf numFmtId="0" fontId="42" fillId="2" borderId="1" xfId="0" applyFont="1" applyFill="1" applyBorder="1" applyAlignment="1">
      <alignment horizontal="justify" vertical="center"/>
    </xf>
    <xf numFmtId="0" fontId="34" fillId="2" borderId="9" xfId="0" applyFont="1" applyFill="1" applyBorder="1" applyAlignment="1">
      <alignment horizontal="center" vertical="center" wrapText="1"/>
    </xf>
    <xf numFmtId="0" fontId="34" fillId="2" borderId="2" xfId="0" applyFont="1" applyFill="1" applyBorder="1" applyAlignment="1">
      <alignment vertical="center" wrapText="1"/>
    </xf>
    <xf numFmtId="0" fontId="34" fillId="2" borderId="2" xfId="0" applyFont="1" applyFill="1" applyBorder="1" applyAlignment="1">
      <alignment horizontal="center" vertical="center" wrapText="1"/>
    </xf>
    <xf numFmtId="0" fontId="34" fillId="2" borderId="2" xfId="0" applyFont="1" applyFill="1" applyBorder="1" applyAlignment="1">
      <alignment horizontal="justify" vertical="center" wrapText="1"/>
    </xf>
    <xf numFmtId="0" fontId="34" fillId="2" borderId="4" xfId="0" applyFont="1" applyFill="1" applyBorder="1" applyAlignment="1">
      <alignment horizontal="center" vertical="center" wrapText="1"/>
    </xf>
    <xf numFmtId="0" fontId="13" fillId="2" borderId="1" xfId="30" applyNumberFormat="1" applyFont="1" applyFill="1" applyBorder="1" applyAlignment="1">
      <alignment horizontal="justify" vertical="center" wrapText="1"/>
    </xf>
    <xf numFmtId="177" fontId="40" fillId="2" borderId="0" xfId="0" applyNumberFormat="1" applyFont="1" applyFill="1" applyAlignment="1">
      <alignment horizontal="center" vertical="center" wrapText="1"/>
    </xf>
    <xf numFmtId="177" fontId="40" fillId="2" borderId="0" xfId="0" applyNumberFormat="1" applyFont="1" applyFill="1" applyAlignment="1">
      <alignment horizontal="right" vertical="center" wrapText="1"/>
    </xf>
    <xf numFmtId="49" fontId="40" fillId="2" borderId="0" xfId="0" applyNumberFormat="1" applyFont="1" applyFill="1" applyAlignment="1">
      <alignment horizontal="right" vertical="center" wrapText="1"/>
    </xf>
    <xf numFmtId="177" fontId="41" fillId="2" borderId="0" xfId="0" applyNumberFormat="1" applyFont="1" applyFill="1" applyAlignment="1">
      <alignment horizontal="center" vertical="center" wrapText="1"/>
    </xf>
    <xf numFmtId="177" fontId="41" fillId="2" borderId="0" xfId="0" applyNumberFormat="1" applyFont="1" applyFill="1" applyAlignment="1">
      <alignment horizontal="right" vertical="center" wrapText="1"/>
    </xf>
    <xf numFmtId="49" fontId="41" fillId="2" borderId="0" xfId="0" applyNumberFormat="1" applyFont="1" applyFill="1" applyAlignment="1">
      <alignment horizontal="right" vertical="center" wrapText="1"/>
    </xf>
    <xf numFmtId="177" fontId="38" fillId="2" borderId="8" xfId="0" applyNumberFormat="1" applyFont="1" applyFill="1" applyBorder="1" applyAlignment="1">
      <alignment horizontal="center" vertical="center" wrapText="1"/>
    </xf>
    <xf numFmtId="31" fontId="38" fillId="2" borderId="0" xfId="0" applyNumberFormat="1" applyFont="1" applyFill="1" applyBorder="1" applyAlignment="1">
      <alignment horizontal="center" vertical="center" wrapText="1"/>
    </xf>
    <xf numFmtId="177" fontId="38" fillId="2" borderId="8" xfId="0" applyNumberFormat="1" applyFont="1" applyFill="1" applyBorder="1" applyAlignment="1">
      <alignment horizontal="right" vertical="center" wrapText="1"/>
    </xf>
    <xf numFmtId="177" fontId="38" fillId="2" borderId="0" xfId="0" applyNumberFormat="1" applyFont="1" applyFill="1" applyBorder="1" applyAlignment="1">
      <alignment horizontal="right" vertical="center" wrapText="1"/>
    </xf>
    <xf numFmtId="49" fontId="38" fillId="2" borderId="8" xfId="0" applyNumberFormat="1" applyFont="1" applyFill="1" applyBorder="1" applyAlignment="1">
      <alignment horizontal="right" vertical="center" wrapText="1"/>
    </xf>
    <xf numFmtId="177" fontId="36" fillId="2" borderId="0" xfId="0" applyNumberFormat="1" applyFont="1" applyFill="1" applyBorder="1" applyAlignment="1">
      <alignment horizontal="right" vertical="center" wrapText="1"/>
    </xf>
    <xf numFmtId="0" fontId="36" fillId="2" borderId="0" xfId="0" applyFont="1" applyFill="1" applyBorder="1" applyAlignment="1">
      <alignment horizontal="center" vertical="center" wrapText="1"/>
    </xf>
    <xf numFmtId="177" fontId="37" fillId="2" borderId="1" xfId="0" applyNumberFormat="1" applyFont="1" applyFill="1" applyBorder="1" applyAlignment="1">
      <alignment horizontal="center" vertical="center" wrapText="1"/>
    </xf>
    <xf numFmtId="49" fontId="37" fillId="2" borderId="1" xfId="0" applyNumberFormat="1" applyFont="1" applyFill="1" applyBorder="1" applyAlignment="1">
      <alignment horizontal="center" vertical="center" wrapText="1"/>
    </xf>
    <xf numFmtId="0" fontId="37" fillId="2" borderId="1" xfId="0" applyFont="1" applyFill="1" applyBorder="1" applyAlignment="1">
      <alignment horizontal="center"/>
    </xf>
    <xf numFmtId="177" fontId="34" fillId="2" borderId="1" xfId="0" applyNumberFormat="1" applyFont="1" applyFill="1" applyBorder="1" applyAlignment="1">
      <alignment horizontal="center" vertical="center" wrapText="1"/>
    </xf>
    <xf numFmtId="0" fontId="31" fillId="2" borderId="1" xfId="0" applyFont="1" applyFill="1" applyBorder="1" applyAlignment="1">
      <alignment horizontal="center" vertical="center" wrapText="1"/>
    </xf>
    <xf numFmtId="178" fontId="31" fillId="2" borderId="1" xfId="0" applyNumberFormat="1" applyFont="1" applyFill="1" applyBorder="1" applyAlignment="1">
      <alignment horizontal="right" vertical="center" wrapText="1"/>
    </xf>
    <xf numFmtId="178" fontId="34" fillId="2" borderId="1" xfId="0" applyNumberFormat="1" applyFont="1" applyFill="1" applyBorder="1" applyAlignment="1">
      <alignment horizontal="center" vertical="center" wrapText="1"/>
    </xf>
    <xf numFmtId="178" fontId="13" fillId="2" borderId="1" xfId="0" applyNumberFormat="1" applyFont="1" applyFill="1" applyBorder="1" applyAlignment="1">
      <alignment horizontal="right" vertical="center" wrapText="1"/>
    </xf>
    <xf numFmtId="178" fontId="13" fillId="2" borderId="1" xfId="0" applyNumberFormat="1" applyFont="1" applyFill="1" applyBorder="1" applyAlignment="1">
      <alignment horizontal="center" vertical="center" wrapText="1"/>
    </xf>
    <xf numFmtId="178" fontId="42" fillId="2" borderId="1" xfId="0" applyNumberFormat="1" applyFont="1" applyFill="1" applyBorder="1" applyAlignment="1">
      <alignment horizontal="right" vertical="center" wrapText="1"/>
    </xf>
    <xf numFmtId="178" fontId="13" fillId="2" borderId="1" xfId="0" applyNumberFormat="1" applyFont="1" applyFill="1" applyBorder="1" applyAlignment="1">
      <alignment vertical="center" wrapText="1"/>
    </xf>
    <xf numFmtId="178" fontId="34" fillId="2" borderId="1" xfId="0" applyNumberFormat="1" applyFont="1" applyFill="1" applyBorder="1" applyAlignment="1">
      <alignment horizontal="right" vertical="center" wrapText="1"/>
    </xf>
    <xf numFmtId="178" fontId="34" fillId="2" borderId="1" xfId="0" applyNumberFormat="1" applyFont="1" applyFill="1" applyBorder="1" applyAlignment="1">
      <alignment vertical="center" wrapText="1"/>
    </xf>
    <xf numFmtId="177" fontId="34" fillId="2" borderId="9" xfId="0" applyNumberFormat="1" applyFont="1" applyFill="1" applyBorder="1" applyAlignment="1">
      <alignment horizontal="center" vertical="center" wrapText="1"/>
    </xf>
    <xf numFmtId="177" fontId="34" fillId="2" borderId="4" xfId="0" applyNumberFormat="1" applyFont="1" applyFill="1" applyBorder="1" applyAlignment="1">
      <alignment horizontal="center" vertical="center" wrapText="1"/>
    </xf>
    <xf numFmtId="178" fontId="42" fillId="2" borderId="0" xfId="0" applyNumberFormat="1" applyFont="1" applyFill="1">
      <alignment vertical="center"/>
    </xf>
    <xf numFmtId="177" fontId="34" fillId="2" borderId="2" xfId="0" applyNumberFormat="1" applyFont="1" applyFill="1" applyBorder="1" applyAlignment="1">
      <alignment horizontal="center" vertical="center" wrapText="1"/>
    </xf>
  </cellXfs>
  <cellStyles count="66">
    <cellStyle name="常规" xfId="0" builtinId="0"/>
    <cellStyle name="货币[0]" xfId="1" builtinId="7"/>
    <cellStyle name="20% - 强调文字颜色 3" xfId="2" builtinId="38"/>
    <cellStyle name="输入" xfId="3" builtinId="20"/>
    <cellStyle name="货币" xfId="4" builtinId="4"/>
    <cellStyle name="常规 2 3 10 5 2 3" xfId="5"/>
    <cellStyle name="千位分隔[0]" xfId="6" builtinId="6"/>
    <cellStyle name="常规 114" xfId="7"/>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注释" xfId="15" builtinId="10"/>
    <cellStyle name="常规 6" xfId="16"/>
    <cellStyle name="60% - 强调文字颜色 2" xfId="17" builtinId="36"/>
    <cellStyle name="标题 4" xfId="18" builtinId="19"/>
    <cellStyle name="警告文本" xfId="19" builtinId="11"/>
    <cellStyle name="标题" xfId="20" builtinId="15"/>
    <cellStyle name="解释性文本" xfId="21" builtinId="53"/>
    <cellStyle name="标题 1" xfId="22" builtinId="16"/>
    <cellStyle name="标题 2" xfId="23" builtinId="17"/>
    <cellStyle name="标题 3" xfId="24" builtinId="18"/>
    <cellStyle name="百分比 6" xfId="25"/>
    <cellStyle name="60% - 强调文字颜色 1" xfId="26" builtinId="32"/>
    <cellStyle name="60% - 强调文字颜色 4" xfId="27" builtinId="44"/>
    <cellStyle name="输出" xfId="28" builtinId="21"/>
    <cellStyle name="计算" xfId="29" builtinId="22"/>
    <cellStyle name="常规_Sheet1 4" xfId="30"/>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20% - 强调文字颜色 5" xfId="38" builtinId="46"/>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强调文字颜色 4" xfId="45" builtinId="41"/>
    <cellStyle name="20% - 强调文字颜色 4" xfId="46" builtinId="42"/>
    <cellStyle name="40% - 强调文字颜色 4" xfId="47" builtinId="43"/>
    <cellStyle name="强调文字颜色 5" xfId="48" builtinId="45"/>
    <cellStyle name="40% - 强调文字颜色 5" xfId="49" builtinId="47"/>
    <cellStyle name="60% - 强调文字颜色 5" xfId="50" builtinId="48"/>
    <cellStyle name="强调文字颜色 6" xfId="51" builtinId="49"/>
    <cellStyle name="常规 2 3" xfId="52"/>
    <cellStyle name="40% - 强调文字颜色 6" xfId="53" builtinId="51"/>
    <cellStyle name="60% - 强调文字颜色 6" xfId="54" builtinId="52"/>
    <cellStyle name="常规 3" xfId="55"/>
    <cellStyle name="常规 10 10" xfId="56"/>
    <cellStyle name="常规 41" xfId="57"/>
    <cellStyle name="常规 11 2 3 2 3" xfId="58"/>
    <cellStyle name="常规 2" xfId="59"/>
    <cellStyle name="常规 4" xfId="60"/>
    <cellStyle name="常规_以工代赈项目备案表" xfId="61"/>
    <cellStyle name="常规 10 10 8" xfId="62"/>
    <cellStyle name="常规 2 70" xfId="63"/>
    <cellStyle name="常规 65" xfId="64"/>
    <cellStyle name="常规 3 10 2" xfId="65"/>
  </cellStyles>
  <dxfs count="3">
    <dxf>
      <font>
        <color rgb="FF9C0006"/>
      </font>
      <fill>
        <patternFill patternType="solid">
          <bgColor rgb="FFFFC7CE"/>
        </patternFill>
      </fill>
    </dxf>
    <dxf>
      <fill>
        <patternFill patternType="solid">
          <bgColor rgb="FFFF9900"/>
        </patternFill>
      </fill>
    </dxf>
    <dxf>
      <fill>
        <patternFill patternType="solid">
          <bgColor rgb="FFFF0000"/>
        </patternFill>
      </fill>
    </dxf>
  </dxfs>
  <tableStyles count="0" defaultTableStyle="TableStyleMedium2" defaultPivotStyle="PivotStyleLight16"/>
  <colors>
    <mruColors>
      <color rgb="00D9D9D9"/>
      <color rgb="00FBDCA0"/>
      <color rgb="00000000"/>
      <color rgb="00FF0000"/>
      <color rgb="00FFFFFF"/>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245745</xdr:colOff>
      <xdr:row>28</xdr:row>
      <xdr:rowOff>0</xdr:rowOff>
    </xdr:from>
    <xdr:to>
      <xdr:col>6</xdr:col>
      <xdr:colOff>293370</xdr:colOff>
      <xdr:row>28</xdr:row>
      <xdr:rowOff>281305</xdr:rowOff>
    </xdr:to>
    <xdr:sp>
      <xdr:nvSpPr>
        <xdr:cNvPr id="2" name="Text Box 43"/>
        <xdr:cNvSpPr txBox="1"/>
      </xdr:nvSpPr>
      <xdr:spPr>
        <a:xfrm>
          <a:off x="5589270" y="17383125"/>
          <a:ext cx="47625" cy="281305"/>
        </a:xfrm>
        <a:prstGeom prst="rect">
          <a:avLst/>
        </a:prstGeom>
        <a:noFill/>
        <a:ln w="9525">
          <a:noFill/>
        </a:ln>
      </xdr:spPr>
    </xdr:sp>
    <xdr:clientData/>
  </xdr:twoCellAnchor>
  <xdr:twoCellAnchor editAs="oneCell">
    <xdr:from>
      <xdr:col>6</xdr:col>
      <xdr:colOff>0</xdr:colOff>
      <xdr:row>28</xdr:row>
      <xdr:rowOff>0</xdr:rowOff>
    </xdr:from>
    <xdr:to>
      <xdr:col>6</xdr:col>
      <xdr:colOff>112395</xdr:colOff>
      <xdr:row>28</xdr:row>
      <xdr:rowOff>287655</xdr:rowOff>
    </xdr:to>
    <xdr:sp>
      <xdr:nvSpPr>
        <xdr:cNvPr id="3" name="Text Box 43"/>
        <xdr:cNvSpPr txBox="1"/>
      </xdr:nvSpPr>
      <xdr:spPr>
        <a:xfrm>
          <a:off x="5343525" y="17383125"/>
          <a:ext cx="112395" cy="287655"/>
        </a:xfrm>
        <a:prstGeom prst="rect">
          <a:avLst/>
        </a:prstGeom>
        <a:noFill/>
        <a:ln w="9525">
          <a:noFill/>
        </a:ln>
      </xdr:spPr>
    </xdr:sp>
    <xdr:clientData/>
  </xdr:twoCellAnchor>
  <xdr:twoCellAnchor editAs="oneCell">
    <xdr:from>
      <xdr:col>6</xdr:col>
      <xdr:colOff>0</xdr:colOff>
      <xdr:row>28</xdr:row>
      <xdr:rowOff>0</xdr:rowOff>
    </xdr:from>
    <xdr:to>
      <xdr:col>6</xdr:col>
      <xdr:colOff>112395</xdr:colOff>
      <xdr:row>28</xdr:row>
      <xdr:rowOff>287655</xdr:rowOff>
    </xdr:to>
    <xdr:sp>
      <xdr:nvSpPr>
        <xdr:cNvPr id="4" name="Text Box 43"/>
        <xdr:cNvSpPr txBox="1"/>
      </xdr:nvSpPr>
      <xdr:spPr>
        <a:xfrm>
          <a:off x="5343525" y="17383125"/>
          <a:ext cx="112395" cy="287655"/>
        </a:xfrm>
        <a:prstGeom prst="rect">
          <a:avLst/>
        </a:prstGeom>
        <a:noFill/>
        <a:ln w="9525">
          <a:noFill/>
        </a:ln>
      </xdr:spPr>
    </xdr:sp>
    <xdr:clientData/>
  </xdr:twoCellAnchor>
  <xdr:twoCellAnchor editAs="oneCell">
    <xdr:from>
      <xdr:col>6</xdr:col>
      <xdr:colOff>235585</xdr:colOff>
      <xdr:row>28</xdr:row>
      <xdr:rowOff>0</xdr:rowOff>
    </xdr:from>
    <xdr:to>
      <xdr:col>6</xdr:col>
      <xdr:colOff>280035</xdr:colOff>
      <xdr:row>28</xdr:row>
      <xdr:rowOff>378460</xdr:rowOff>
    </xdr:to>
    <xdr:sp>
      <xdr:nvSpPr>
        <xdr:cNvPr id="5" name="Text Box 43"/>
        <xdr:cNvSpPr txBox="1"/>
      </xdr:nvSpPr>
      <xdr:spPr>
        <a:xfrm>
          <a:off x="5579110" y="17383125"/>
          <a:ext cx="44450" cy="378460"/>
        </a:xfrm>
        <a:prstGeom prst="rect">
          <a:avLst/>
        </a:prstGeom>
        <a:noFill/>
        <a:ln w="9525">
          <a:noFill/>
        </a:ln>
      </xdr:spPr>
    </xdr:sp>
    <xdr:clientData/>
  </xdr:twoCellAnchor>
  <xdr:twoCellAnchor editAs="oneCell">
    <xdr:from>
      <xdr:col>6</xdr:col>
      <xdr:colOff>0</xdr:colOff>
      <xdr:row>28</xdr:row>
      <xdr:rowOff>0</xdr:rowOff>
    </xdr:from>
    <xdr:to>
      <xdr:col>6</xdr:col>
      <xdr:colOff>112395</xdr:colOff>
      <xdr:row>28</xdr:row>
      <xdr:rowOff>378460</xdr:rowOff>
    </xdr:to>
    <xdr:sp>
      <xdr:nvSpPr>
        <xdr:cNvPr id="6" name="Text Box 43"/>
        <xdr:cNvSpPr txBox="1"/>
      </xdr:nvSpPr>
      <xdr:spPr>
        <a:xfrm>
          <a:off x="5343525" y="17383125"/>
          <a:ext cx="112395" cy="378460"/>
        </a:xfrm>
        <a:prstGeom prst="rect">
          <a:avLst/>
        </a:prstGeom>
        <a:noFill/>
        <a:ln w="9525">
          <a:noFill/>
        </a:ln>
      </xdr:spPr>
    </xdr:sp>
    <xdr:clientData/>
  </xdr:twoCellAnchor>
  <xdr:twoCellAnchor editAs="oneCell">
    <xdr:from>
      <xdr:col>6</xdr:col>
      <xdr:colOff>245745</xdr:colOff>
      <xdr:row>28</xdr:row>
      <xdr:rowOff>0</xdr:rowOff>
    </xdr:from>
    <xdr:to>
      <xdr:col>6</xdr:col>
      <xdr:colOff>290195</xdr:colOff>
      <xdr:row>28</xdr:row>
      <xdr:rowOff>280035</xdr:rowOff>
    </xdr:to>
    <xdr:sp>
      <xdr:nvSpPr>
        <xdr:cNvPr id="7" name="Text Box 43"/>
        <xdr:cNvSpPr txBox="1"/>
      </xdr:nvSpPr>
      <xdr:spPr>
        <a:xfrm>
          <a:off x="5589270" y="17383125"/>
          <a:ext cx="44450" cy="280035"/>
        </a:xfrm>
        <a:prstGeom prst="rect">
          <a:avLst/>
        </a:prstGeom>
        <a:noFill/>
        <a:ln w="9525">
          <a:noFill/>
        </a:ln>
      </xdr:spPr>
    </xdr:sp>
    <xdr:clientData/>
  </xdr:twoCellAnchor>
  <xdr:twoCellAnchor editAs="oneCell">
    <xdr:from>
      <xdr:col>6</xdr:col>
      <xdr:colOff>0</xdr:colOff>
      <xdr:row>28</xdr:row>
      <xdr:rowOff>0</xdr:rowOff>
    </xdr:from>
    <xdr:to>
      <xdr:col>6</xdr:col>
      <xdr:colOff>112395</xdr:colOff>
      <xdr:row>28</xdr:row>
      <xdr:rowOff>285750</xdr:rowOff>
    </xdr:to>
    <xdr:sp>
      <xdr:nvSpPr>
        <xdr:cNvPr id="8" name="Text Box 43"/>
        <xdr:cNvSpPr txBox="1"/>
      </xdr:nvSpPr>
      <xdr:spPr>
        <a:xfrm>
          <a:off x="5343525" y="17383125"/>
          <a:ext cx="112395" cy="285750"/>
        </a:xfrm>
        <a:prstGeom prst="rect">
          <a:avLst/>
        </a:prstGeom>
        <a:noFill/>
        <a:ln w="9525">
          <a:noFill/>
        </a:ln>
      </xdr:spPr>
    </xdr:sp>
    <xdr:clientData/>
  </xdr:twoCellAnchor>
  <xdr:twoCellAnchor editAs="oneCell">
    <xdr:from>
      <xdr:col>6</xdr:col>
      <xdr:colOff>0</xdr:colOff>
      <xdr:row>28</xdr:row>
      <xdr:rowOff>0</xdr:rowOff>
    </xdr:from>
    <xdr:to>
      <xdr:col>6</xdr:col>
      <xdr:colOff>112395</xdr:colOff>
      <xdr:row>28</xdr:row>
      <xdr:rowOff>285750</xdr:rowOff>
    </xdr:to>
    <xdr:sp>
      <xdr:nvSpPr>
        <xdr:cNvPr id="9" name="Text Box 43"/>
        <xdr:cNvSpPr txBox="1"/>
      </xdr:nvSpPr>
      <xdr:spPr>
        <a:xfrm>
          <a:off x="5343525" y="17383125"/>
          <a:ext cx="112395" cy="285750"/>
        </a:xfrm>
        <a:prstGeom prst="rect">
          <a:avLst/>
        </a:prstGeom>
        <a:noFill/>
        <a:ln w="9525">
          <a:noFill/>
        </a:ln>
      </xdr:spPr>
    </xdr:sp>
    <xdr:clientData/>
  </xdr:twoCellAnchor>
  <xdr:twoCellAnchor editAs="oneCell">
    <xdr:from>
      <xdr:col>6</xdr:col>
      <xdr:colOff>235585</xdr:colOff>
      <xdr:row>28</xdr:row>
      <xdr:rowOff>0</xdr:rowOff>
    </xdr:from>
    <xdr:to>
      <xdr:col>6</xdr:col>
      <xdr:colOff>280035</xdr:colOff>
      <xdr:row>28</xdr:row>
      <xdr:rowOff>378460</xdr:rowOff>
    </xdr:to>
    <xdr:sp>
      <xdr:nvSpPr>
        <xdr:cNvPr id="10" name="Text Box 43"/>
        <xdr:cNvSpPr txBox="1"/>
      </xdr:nvSpPr>
      <xdr:spPr>
        <a:xfrm>
          <a:off x="5579110" y="17383125"/>
          <a:ext cx="44450" cy="378460"/>
        </a:xfrm>
        <a:prstGeom prst="rect">
          <a:avLst/>
        </a:prstGeom>
        <a:noFill/>
        <a:ln w="9525">
          <a:noFill/>
        </a:ln>
      </xdr:spPr>
    </xdr:sp>
    <xdr:clientData/>
  </xdr:twoCellAnchor>
  <xdr:twoCellAnchor editAs="oneCell">
    <xdr:from>
      <xdr:col>6</xdr:col>
      <xdr:colOff>0</xdr:colOff>
      <xdr:row>28</xdr:row>
      <xdr:rowOff>0</xdr:rowOff>
    </xdr:from>
    <xdr:to>
      <xdr:col>6</xdr:col>
      <xdr:colOff>112395</xdr:colOff>
      <xdr:row>28</xdr:row>
      <xdr:rowOff>378460</xdr:rowOff>
    </xdr:to>
    <xdr:sp>
      <xdr:nvSpPr>
        <xdr:cNvPr id="11" name="Text Box 43"/>
        <xdr:cNvSpPr txBox="1"/>
      </xdr:nvSpPr>
      <xdr:spPr>
        <a:xfrm>
          <a:off x="5343525" y="17383125"/>
          <a:ext cx="112395" cy="378460"/>
        </a:xfrm>
        <a:prstGeom prst="rect">
          <a:avLst/>
        </a:prstGeom>
        <a:noFill/>
        <a:ln w="9525">
          <a:noFill/>
        </a:ln>
      </xdr:spPr>
    </xdr:sp>
    <xdr:clientData/>
  </xdr:twoCellAnchor>
  <xdr:twoCellAnchor editAs="oneCell">
    <xdr:from>
      <xdr:col>6</xdr:col>
      <xdr:colOff>235585</xdr:colOff>
      <xdr:row>28</xdr:row>
      <xdr:rowOff>0</xdr:rowOff>
    </xdr:from>
    <xdr:to>
      <xdr:col>6</xdr:col>
      <xdr:colOff>280035</xdr:colOff>
      <xdr:row>28</xdr:row>
      <xdr:rowOff>378460</xdr:rowOff>
    </xdr:to>
    <xdr:sp>
      <xdr:nvSpPr>
        <xdr:cNvPr id="12" name="Text Box 43"/>
        <xdr:cNvSpPr txBox="1"/>
      </xdr:nvSpPr>
      <xdr:spPr>
        <a:xfrm>
          <a:off x="5579110" y="17383125"/>
          <a:ext cx="44450" cy="378460"/>
        </a:xfrm>
        <a:prstGeom prst="rect">
          <a:avLst/>
        </a:prstGeom>
        <a:noFill/>
        <a:ln w="9525">
          <a:noFill/>
        </a:ln>
      </xdr:spPr>
    </xdr:sp>
    <xdr:clientData/>
  </xdr:twoCellAnchor>
  <xdr:twoCellAnchor editAs="oneCell">
    <xdr:from>
      <xdr:col>6</xdr:col>
      <xdr:colOff>235585</xdr:colOff>
      <xdr:row>28</xdr:row>
      <xdr:rowOff>0</xdr:rowOff>
    </xdr:from>
    <xdr:to>
      <xdr:col>6</xdr:col>
      <xdr:colOff>280035</xdr:colOff>
      <xdr:row>28</xdr:row>
      <xdr:rowOff>378460</xdr:rowOff>
    </xdr:to>
    <xdr:sp>
      <xdr:nvSpPr>
        <xdr:cNvPr id="13" name="Text Box 43"/>
        <xdr:cNvSpPr txBox="1"/>
      </xdr:nvSpPr>
      <xdr:spPr>
        <a:xfrm>
          <a:off x="5579110" y="17383125"/>
          <a:ext cx="44450" cy="378460"/>
        </a:xfrm>
        <a:prstGeom prst="rect">
          <a:avLst/>
        </a:prstGeom>
        <a:noFill/>
        <a:ln w="9525">
          <a:noFill/>
        </a:ln>
      </xdr:spPr>
    </xdr:sp>
    <xdr:clientData/>
  </xdr:twoCellAnchor>
  <xdr:twoCellAnchor editAs="oneCell">
    <xdr:from>
      <xdr:col>6</xdr:col>
      <xdr:colOff>245745</xdr:colOff>
      <xdr:row>85</xdr:row>
      <xdr:rowOff>0</xdr:rowOff>
    </xdr:from>
    <xdr:to>
      <xdr:col>6</xdr:col>
      <xdr:colOff>293370</xdr:colOff>
      <xdr:row>85</xdr:row>
      <xdr:rowOff>281305</xdr:rowOff>
    </xdr:to>
    <xdr:sp>
      <xdr:nvSpPr>
        <xdr:cNvPr id="14" name="Text Box 43"/>
        <xdr:cNvSpPr txBox="1"/>
      </xdr:nvSpPr>
      <xdr:spPr>
        <a:xfrm>
          <a:off x="5589270" y="68608575"/>
          <a:ext cx="47625" cy="281305"/>
        </a:xfrm>
        <a:prstGeom prst="rect">
          <a:avLst/>
        </a:prstGeom>
        <a:noFill/>
        <a:ln w="9525">
          <a:noFill/>
        </a:ln>
      </xdr:spPr>
    </xdr:sp>
    <xdr:clientData/>
  </xdr:twoCellAnchor>
  <xdr:twoCellAnchor editAs="oneCell">
    <xdr:from>
      <xdr:col>6</xdr:col>
      <xdr:colOff>0</xdr:colOff>
      <xdr:row>85</xdr:row>
      <xdr:rowOff>0</xdr:rowOff>
    </xdr:from>
    <xdr:to>
      <xdr:col>6</xdr:col>
      <xdr:colOff>112395</xdr:colOff>
      <xdr:row>85</xdr:row>
      <xdr:rowOff>287655</xdr:rowOff>
    </xdr:to>
    <xdr:sp>
      <xdr:nvSpPr>
        <xdr:cNvPr id="15" name="Text Box 43"/>
        <xdr:cNvSpPr txBox="1"/>
      </xdr:nvSpPr>
      <xdr:spPr>
        <a:xfrm>
          <a:off x="5343525" y="68608575"/>
          <a:ext cx="112395" cy="287655"/>
        </a:xfrm>
        <a:prstGeom prst="rect">
          <a:avLst/>
        </a:prstGeom>
        <a:noFill/>
        <a:ln w="9525">
          <a:noFill/>
        </a:ln>
      </xdr:spPr>
    </xdr:sp>
    <xdr:clientData/>
  </xdr:twoCellAnchor>
  <xdr:twoCellAnchor editAs="oneCell">
    <xdr:from>
      <xdr:col>6</xdr:col>
      <xdr:colOff>0</xdr:colOff>
      <xdr:row>85</xdr:row>
      <xdr:rowOff>0</xdr:rowOff>
    </xdr:from>
    <xdr:to>
      <xdr:col>6</xdr:col>
      <xdr:colOff>112395</xdr:colOff>
      <xdr:row>85</xdr:row>
      <xdr:rowOff>287655</xdr:rowOff>
    </xdr:to>
    <xdr:sp>
      <xdr:nvSpPr>
        <xdr:cNvPr id="16" name="Text Box 43"/>
        <xdr:cNvSpPr txBox="1"/>
      </xdr:nvSpPr>
      <xdr:spPr>
        <a:xfrm>
          <a:off x="5343525" y="68608575"/>
          <a:ext cx="112395" cy="287655"/>
        </a:xfrm>
        <a:prstGeom prst="rect">
          <a:avLst/>
        </a:prstGeom>
        <a:noFill/>
        <a:ln w="9525">
          <a:noFill/>
        </a:ln>
      </xdr:spPr>
    </xdr:sp>
    <xdr:clientData/>
  </xdr:twoCellAnchor>
  <xdr:twoCellAnchor editAs="oneCell">
    <xdr:from>
      <xdr:col>6</xdr:col>
      <xdr:colOff>235585</xdr:colOff>
      <xdr:row>85</xdr:row>
      <xdr:rowOff>0</xdr:rowOff>
    </xdr:from>
    <xdr:to>
      <xdr:col>6</xdr:col>
      <xdr:colOff>280035</xdr:colOff>
      <xdr:row>86</xdr:row>
      <xdr:rowOff>35560</xdr:rowOff>
    </xdr:to>
    <xdr:sp>
      <xdr:nvSpPr>
        <xdr:cNvPr id="17" name="Text Box 43"/>
        <xdr:cNvSpPr txBox="1"/>
      </xdr:nvSpPr>
      <xdr:spPr>
        <a:xfrm>
          <a:off x="5579110" y="68608575"/>
          <a:ext cx="44450" cy="378460"/>
        </a:xfrm>
        <a:prstGeom prst="rect">
          <a:avLst/>
        </a:prstGeom>
        <a:noFill/>
        <a:ln w="9525">
          <a:noFill/>
        </a:ln>
      </xdr:spPr>
    </xdr:sp>
    <xdr:clientData/>
  </xdr:twoCellAnchor>
  <xdr:twoCellAnchor editAs="oneCell">
    <xdr:from>
      <xdr:col>6</xdr:col>
      <xdr:colOff>0</xdr:colOff>
      <xdr:row>85</xdr:row>
      <xdr:rowOff>0</xdr:rowOff>
    </xdr:from>
    <xdr:to>
      <xdr:col>6</xdr:col>
      <xdr:colOff>112395</xdr:colOff>
      <xdr:row>86</xdr:row>
      <xdr:rowOff>35560</xdr:rowOff>
    </xdr:to>
    <xdr:sp>
      <xdr:nvSpPr>
        <xdr:cNvPr id="18" name="Text Box 43"/>
        <xdr:cNvSpPr txBox="1"/>
      </xdr:nvSpPr>
      <xdr:spPr>
        <a:xfrm>
          <a:off x="5343525" y="68608575"/>
          <a:ext cx="112395" cy="378460"/>
        </a:xfrm>
        <a:prstGeom prst="rect">
          <a:avLst/>
        </a:prstGeom>
        <a:noFill/>
        <a:ln w="9525">
          <a:noFill/>
        </a:ln>
      </xdr:spPr>
    </xdr:sp>
    <xdr:clientData/>
  </xdr:twoCellAnchor>
  <xdr:twoCellAnchor editAs="oneCell">
    <xdr:from>
      <xdr:col>6</xdr:col>
      <xdr:colOff>245745</xdr:colOff>
      <xdr:row>85</xdr:row>
      <xdr:rowOff>0</xdr:rowOff>
    </xdr:from>
    <xdr:to>
      <xdr:col>6</xdr:col>
      <xdr:colOff>290195</xdr:colOff>
      <xdr:row>85</xdr:row>
      <xdr:rowOff>280035</xdr:rowOff>
    </xdr:to>
    <xdr:sp>
      <xdr:nvSpPr>
        <xdr:cNvPr id="19" name="Text Box 43"/>
        <xdr:cNvSpPr txBox="1"/>
      </xdr:nvSpPr>
      <xdr:spPr>
        <a:xfrm>
          <a:off x="5589270" y="68608575"/>
          <a:ext cx="44450" cy="280035"/>
        </a:xfrm>
        <a:prstGeom prst="rect">
          <a:avLst/>
        </a:prstGeom>
        <a:noFill/>
        <a:ln w="9525">
          <a:noFill/>
        </a:ln>
      </xdr:spPr>
    </xdr:sp>
    <xdr:clientData/>
  </xdr:twoCellAnchor>
  <xdr:twoCellAnchor editAs="oneCell">
    <xdr:from>
      <xdr:col>6</xdr:col>
      <xdr:colOff>0</xdr:colOff>
      <xdr:row>85</xdr:row>
      <xdr:rowOff>0</xdr:rowOff>
    </xdr:from>
    <xdr:to>
      <xdr:col>6</xdr:col>
      <xdr:colOff>112395</xdr:colOff>
      <xdr:row>85</xdr:row>
      <xdr:rowOff>285750</xdr:rowOff>
    </xdr:to>
    <xdr:sp>
      <xdr:nvSpPr>
        <xdr:cNvPr id="20" name="Text Box 43"/>
        <xdr:cNvSpPr txBox="1"/>
      </xdr:nvSpPr>
      <xdr:spPr>
        <a:xfrm>
          <a:off x="5343525" y="68608575"/>
          <a:ext cx="112395" cy="285750"/>
        </a:xfrm>
        <a:prstGeom prst="rect">
          <a:avLst/>
        </a:prstGeom>
        <a:noFill/>
        <a:ln w="9525">
          <a:noFill/>
        </a:ln>
      </xdr:spPr>
    </xdr:sp>
    <xdr:clientData/>
  </xdr:twoCellAnchor>
  <xdr:twoCellAnchor editAs="oneCell">
    <xdr:from>
      <xdr:col>6</xdr:col>
      <xdr:colOff>0</xdr:colOff>
      <xdr:row>85</xdr:row>
      <xdr:rowOff>0</xdr:rowOff>
    </xdr:from>
    <xdr:to>
      <xdr:col>6</xdr:col>
      <xdr:colOff>112395</xdr:colOff>
      <xdr:row>85</xdr:row>
      <xdr:rowOff>285750</xdr:rowOff>
    </xdr:to>
    <xdr:sp>
      <xdr:nvSpPr>
        <xdr:cNvPr id="21" name="Text Box 43"/>
        <xdr:cNvSpPr txBox="1"/>
      </xdr:nvSpPr>
      <xdr:spPr>
        <a:xfrm>
          <a:off x="5343525" y="68608575"/>
          <a:ext cx="112395" cy="285750"/>
        </a:xfrm>
        <a:prstGeom prst="rect">
          <a:avLst/>
        </a:prstGeom>
        <a:noFill/>
        <a:ln w="9525">
          <a:noFill/>
        </a:ln>
      </xdr:spPr>
    </xdr:sp>
    <xdr:clientData/>
  </xdr:twoCellAnchor>
  <xdr:twoCellAnchor editAs="oneCell">
    <xdr:from>
      <xdr:col>6</xdr:col>
      <xdr:colOff>235585</xdr:colOff>
      <xdr:row>85</xdr:row>
      <xdr:rowOff>0</xdr:rowOff>
    </xdr:from>
    <xdr:to>
      <xdr:col>6</xdr:col>
      <xdr:colOff>280035</xdr:colOff>
      <xdr:row>86</xdr:row>
      <xdr:rowOff>35560</xdr:rowOff>
    </xdr:to>
    <xdr:sp>
      <xdr:nvSpPr>
        <xdr:cNvPr id="22" name="Text Box 43"/>
        <xdr:cNvSpPr txBox="1"/>
      </xdr:nvSpPr>
      <xdr:spPr>
        <a:xfrm>
          <a:off x="5579110" y="68608575"/>
          <a:ext cx="44450" cy="378460"/>
        </a:xfrm>
        <a:prstGeom prst="rect">
          <a:avLst/>
        </a:prstGeom>
        <a:noFill/>
        <a:ln w="9525">
          <a:noFill/>
        </a:ln>
      </xdr:spPr>
    </xdr:sp>
    <xdr:clientData/>
  </xdr:twoCellAnchor>
  <xdr:twoCellAnchor editAs="oneCell">
    <xdr:from>
      <xdr:col>6</xdr:col>
      <xdr:colOff>0</xdr:colOff>
      <xdr:row>85</xdr:row>
      <xdr:rowOff>0</xdr:rowOff>
    </xdr:from>
    <xdr:to>
      <xdr:col>6</xdr:col>
      <xdr:colOff>112395</xdr:colOff>
      <xdr:row>86</xdr:row>
      <xdr:rowOff>35560</xdr:rowOff>
    </xdr:to>
    <xdr:sp>
      <xdr:nvSpPr>
        <xdr:cNvPr id="23" name="Text Box 43"/>
        <xdr:cNvSpPr txBox="1"/>
      </xdr:nvSpPr>
      <xdr:spPr>
        <a:xfrm>
          <a:off x="5343525" y="68608575"/>
          <a:ext cx="112395" cy="378460"/>
        </a:xfrm>
        <a:prstGeom prst="rect">
          <a:avLst/>
        </a:prstGeom>
        <a:noFill/>
        <a:ln w="9525">
          <a:noFill/>
        </a:ln>
      </xdr:spPr>
    </xdr:sp>
    <xdr:clientData/>
  </xdr:twoCellAnchor>
  <xdr:twoCellAnchor editAs="oneCell">
    <xdr:from>
      <xdr:col>6</xdr:col>
      <xdr:colOff>235585</xdr:colOff>
      <xdr:row>85</xdr:row>
      <xdr:rowOff>0</xdr:rowOff>
    </xdr:from>
    <xdr:to>
      <xdr:col>6</xdr:col>
      <xdr:colOff>280035</xdr:colOff>
      <xdr:row>86</xdr:row>
      <xdr:rowOff>35560</xdr:rowOff>
    </xdr:to>
    <xdr:sp>
      <xdr:nvSpPr>
        <xdr:cNvPr id="24" name="Text Box 43"/>
        <xdr:cNvSpPr txBox="1"/>
      </xdr:nvSpPr>
      <xdr:spPr>
        <a:xfrm>
          <a:off x="5579110" y="68608575"/>
          <a:ext cx="44450" cy="378460"/>
        </a:xfrm>
        <a:prstGeom prst="rect">
          <a:avLst/>
        </a:prstGeom>
        <a:noFill/>
        <a:ln w="9525">
          <a:noFill/>
        </a:ln>
      </xdr:spPr>
    </xdr:sp>
    <xdr:clientData/>
  </xdr:twoCellAnchor>
  <xdr:twoCellAnchor editAs="oneCell">
    <xdr:from>
      <xdr:col>6</xdr:col>
      <xdr:colOff>235585</xdr:colOff>
      <xdr:row>85</xdr:row>
      <xdr:rowOff>0</xdr:rowOff>
    </xdr:from>
    <xdr:to>
      <xdr:col>6</xdr:col>
      <xdr:colOff>280035</xdr:colOff>
      <xdr:row>86</xdr:row>
      <xdr:rowOff>35560</xdr:rowOff>
    </xdr:to>
    <xdr:sp>
      <xdr:nvSpPr>
        <xdr:cNvPr id="25" name="Text Box 43"/>
        <xdr:cNvSpPr txBox="1"/>
      </xdr:nvSpPr>
      <xdr:spPr>
        <a:xfrm>
          <a:off x="5579110" y="68608575"/>
          <a:ext cx="44450" cy="378460"/>
        </a:xfrm>
        <a:prstGeom prst="rect">
          <a:avLst/>
        </a:prstGeom>
        <a:noFill/>
        <a:ln w="9525">
          <a:noFill/>
        </a:ln>
      </xdr:spPr>
    </xdr:sp>
    <xdr:clientData/>
  </xdr:twoCellAnchor>
  <xdr:twoCellAnchor editAs="oneCell">
    <xdr:from>
      <xdr:col>6</xdr:col>
      <xdr:colOff>245745</xdr:colOff>
      <xdr:row>3</xdr:row>
      <xdr:rowOff>0</xdr:rowOff>
    </xdr:from>
    <xdr:to>
      <xdr:col>6</xdr:col>
      <xdr:colOff>293370</xdr:colOff>
      <xdr:row>4</xdr:row>
      <xdr:rowOff>14605</xdr:rowOff>
    </xdr:to>
    <xdr:sp>
      <xdr:nvSpPr>
        <xdr:cNvPr id="26" name="Text Box 43"/>
        <xdr:cNvSpPr txBox="1"/>
      </xdr:nvSpPr>
      <xdr:spPr>
        <a:xfrm>
          <a:off x="5589270" y="828675"/>
          <a:ext cx="47625" cy="281305"/>
        </a:xfrm>
        <a:prstGeom prst="rect">
          <a:avLst/>
        </a:prstGeom>
        <a:noFill/>
        <a:ln w="9525">
          <a:noFill/>
        </a:ln>
      </xdr:spPr>
    </xdr:sp>
    <xdr:clientData/>
  </xdr:twoCellAnchor>
  <xdr:twoCellAnchor editAs="oneCell">
    <xdr:from>
      <xdr:col>6</xdr:col>
      <xdr:colOff>0</xdr:colOff>
      <xdr:row>3</xdr:row>
      <xdr:rowOff>0</xdr:rowOff>
    </xdr:from>
    <xdr:to>
      <xdr:col>6</xdr:col>
      <xdr:colOff>112395</xdr:colOff>
      <xdr:row>4</xdr:row>
      <xdr:rowOff>20955</xdr:rowOff>
    </xdr:to>
    <xdr:sp>
      <xdr:nvSpPr>
        <xdr:cNvPr id="27" name="Text Box 43"/>
        <xdr:cNvSpPr txBox="1"/>
      </xdr:nvSpPr>
      <xdr:spPr>
        <a:xfrm>
          <a:off x="5343525" y="828675"/>
          <a:ext cx="112395" cy="287655"/>
        </a:xfrm>
        <a:prstGeom prst="rect">
          <a:avLst/>
        </a:prstGeom>
        <a:noFill/>
        <a:ln w="9525">
          <a:noFill/>
        </a:ln>
      </xdr:spPr>
    </xdr:sp>
    <xdr:clientData/>
  </xdr:twoCellAnchor>
  <xdr:twoCellAnchor editAs="oneCell">
    <xdr:from>
      <xdr:col>6</xdr:col>
      <xdr:colOff>0</xdr:colOff>
      <xdr:row>3</xdr:row>
      <xdr:rowOff>0</xdr:rowOff>
    </xdr:from>
    <xdr:to>
      <xdr:col>6</xdr:col>
      <xdr:colOff>112395</xdr:colOff>
      <xdr:row>4</xdr:row>
      <xdr:rowOff>20955</xdr:rowOff>
    </xdr:to>
    <xdr:sp>
      <xdr:nvSpPr>
        <xdr:cNvPr id="28" name="Text Box 43"/>
        <xdr:cNvSpPr txBox="1"/>
      </xdr:nvSpPr>
      <xdr:spPr>
        <a:xfrm>
          <a:off x="5343525" y="828675"/>
          <a:ext cx="112395" cy="287655"/>
        </a:xfrm>
        <a:prstGeom prst="rect">
          <a:avLst/>
        </a:prstGeom>
        <a:noFill/>
        <a:ln w="9525">
          <a:noFill/>
        </a:ln>
      </xdr:spPr>
    </xdr:sp>
    <xdr:clientData/>
  </xdr:twoCellAnchor>
  <xdr:twoCellAnchor editAs="oneCell">
    <xdr:from>
      <xdr:col>6</xdr:col>
      <xdr:colOff>235585</xdr:colOff>
      <xdr:row>3</xdr:row>
      <xdr:rowOff>0</xdr:rowOff>
    </xdr:from>
    <xdr:to>
      <xdr:col>6</xdr:col>
      <xdr:colOff>280035</xdr:colOff>
      <xdr:row>4</xdr:row>
      <xdr:rowOff>111760</xdr:rowOff>
    </xdr:to>
    <xdr:sp>
      <xdr:nvSpPr>
        <xdr:cNvPr id="29" name="Text Box 43"/>
        <xdr:cNvSpPr txBox="1"/>
      </xdr:nvSpPr>
      <xdr:spPr>
        <a:xfrm>
          <a:off x="5579110" y="828675"/>
          <a:ext cx="44450" cy="378460"/>
        </a:xfrm>
        <a:prstGeom prst="rect">
          <a:avLst/>
        </a:prstGeom>
        <a:noFill/>
        <a:ln w="9525">
          <a:noFill/>
        </a:ln>
      </xdr:spPr>
    </xdr:sp>
    <xdr:clientData/>
  </xdr:twoCellAnchor>
  <xdr:twoCellAnchor editAs="oneCell">
    <xdr:from>
      <xdr:col>6</xdr:col>
      <xdr:colOff>0</xdr:colOff>
      <xdr:row>3</xdr:row>
      <xdr:rowOff>0</xdr:rowOff>
    </xdr:from>
    <xdr:to>
      <xdr:col>6</xdr:col>
      <xdr:colOff>112395</xdr:colOff>
      <xdr:row>4</xdr:row>
      <xdr:rowOff>111760</xdr:rowOff>
    </xdr:to>
    <xdr:sp>
      <xdr:nvSpPr>
        <xdr:cNvPr id="30" name="Text Box 43"/>
        <xdr:cNvSpPr txBox="1"/>
      </xdr:nvSpPr>
      <xdr:spPr>
        <a:xfrm>
          <a:off x="5343525" y="828675"/>
          <a:ext cx="112395" cy="378460"/>
        </a:xfrm>
        <a:prstGeom prst="rect">
          <a:avLst/>
        </a:prstGeom>
        <a:noFill/>
        <a:ln w="9525">
          <a:noFill/>
        </a:ln>
      </xdr:spPr>
    </xdr:sp>
    <xdr:clientData/>
  </xdr:twoCellAnchor>
  <xdr:twoCellAnchor editAs="oneCell">
    <xdr:from>
      <xdr:col>6</xdr:col>
      <xdr:colOff>245745</xdr:colOff>
      <xdr:row>3</xdr:row>
      <xdr:rowOff>0</xdr:rowOff>
    </xdr:from>
    <xdr:to>
      <xdr:col>6</xdr:col>
      <xdr:colOff>290195</xdr:colOff>
      <xdr:row>4</xdr:row>
      <xdr:rowOff>13335</xdr:rowOff>
    </xdr:to>
    <xdr:sp>
      <xdr:nvSpPr>
        <xdr:cNvPr id="31" name="Text Box 43"/>
        <xdr:cNvSpPr txBox="1"/>
      </xdr:nvSpPr>
      <xdr:spPr>
        <a:xfrm>
          <a:off x="5589270" y="828675"/>
          <a:ext cx="44450" cy="280035"/>
        </a:xfrm>
        <a:prstGeom prst="rect">
          <a:avLst/>
        </a:prstGeom>
        <a:noFill/>
        <a:ln w="9525">
          <a:noFill/>
        </a:ln>
      </xdr:spPr>
    </xdr:sp>
    <xdr:clientData/>
  </xdr:twoCellAnchor>
  <xdr:twoCellAnchor editAs="oneCell">
    <xdr:from>
      <xdr:col>6</xdr:col>
      <xdr:colOff>0</xdr:colOff>
      <xdr:row>3</xdr:row>
      <xdr:rowOff>0</xdr:rowOff>
    </xdr:from>
    <xdr:to>
      <xdr:col>6</xdr:col>
      <xdr:colOff>112395</xdr:colOff>
      <xdr:row>4</xdr:row>
      <xdr:rowOff>19050</xdr:rowOff>
    </xdr:to>
    <xdr:sp>
      <xdr:nvSpPr>
        <xdr:cNvPr id="32" name="Text Box 43"/>
        <xdr:cNvSpPr txBox="1"/>
      </xdr:nvSpPr>
      <xdr:spPr>
        <a:xfrm>
          <a:off x="5343525" y="828675"/>
          <a:ext cx="112395" cy="285750"/>
        </a:xfrm>
        <a:prstGeom prst="rect">
          <a:avLst/>
        </a:prstGeom>
        <a:noFill/>
        <a:ln w="9525">
          <a:noFill/>
        </a:ln>
      </xdr:spPr>
    </xdr:sp>
    <xdr:clientData/>
  </xdr:twoCellAnchor>
  <xdr:twoCellAnchor editAs="oneCell">
    <xdr:from>
      <xdr:col>6</xdr:col>
      <xdr:colOff>0</xdr:colOff>
      <xdr:row>3</xdr:row>
      <xdr:rowOff>0</xdr:rowOff>
    </xdr:from>
    <xdr:to>
      <xdr:col>6</xdr:col>
      <xdr:colOff>112395</xdr:colOff>
      <xdr:row>4</xdr:row>
      <xdr:rowOff>19050</xdr:rowOff>
    </xdr:to>
    <xdr:sp>
      <xdr:nvSpPr>
        <xdr:cNvPr id="33" name="Text Box 43"/>
        <xdr:cNvSpPr txBox="1"/>
      </xdr:nvSpPr>
      <xdr:spPr>
        <a:xfrm>
          <a:off x="5343525" y="828675"/>
          <a:ext cx="112395" cy="285750"/>
        </a:xfrm>
        <a:prstGeom prst="rect">
          <a:avLst/>
        </a:prstGeom>
        <a:noFill/>
        <a:ln w="9525">
          <a:noFill/>
        </a:ln>
      </xdr:spPr>
    </xdr:sp>
    <xdr:clientData/>
  </xdr:twoCellAnchor>
  <xdr:twoCellAnchor editAs="oneCell">
    <xdr:from>
      <xdr:col>6</xdr:col>
      <xdr:colOff>235585</xdr:colOff>
      <xdr:row>3</xdr:row>
      <xdr:rowOff>0</xdr:rowOff>
    </xdr:from>
    <xdr:to>
      <xdr:col>6</xdr:col>
      <xdr:colOff>280035</xdr:colOff>
      <xdr:row>4</xdr:row>
      <xdr:rowOff>111760</xdr:rowOff>
    </xdr:to>
    <xdr:sp>
      <xdr:nvSpPr>
        <xdr:cNvPr id="34" name="Text Box 43"/>
        <xdr:cNvSpPr txBox="1"/>
      </xdr:nvSpPr>
      <xdr:spPr>
        <a:xfrm>
          <a:off x="5579110" y="828675"/>
          <a:ext cx="44450" cy="378460"/>
        </a:xfrm>
        <a:prstGeom prst="rect">
          <a:avLst/>
        </a:prstGeom>
        <a:noFill/>
        <a:ln w="9525">
          <a:noFill/>
        </a:ln>
      </xdr:spPr>
    </xdr:sp>
    <xdr:clientData/>
  </xdr:twoCellAnchor>
  <xdr:twoCellAnchor editAs="oneCell">
    <xdr:from>
      <xdr:col>6</xdr:col>
      <xdr:colOff>0</xdr:colOff>
      <xdr:row>3</xdr:row>
      <xdr:rowOff>0</xdr:rowOff>
    </xdr:from>
    <xdr:to>
      <xdr:col>6</xdr:col>
      <xdr:colOff>112395</xdr:colOff>
      <xdr:row>4</xdr:row>
      <xdr:rowOff>111760</xdr:rowOff>
    </xdr:to>
    <xdr:sp>
      <xdr:nvSpPr>
        <xdr:cNvPr id="35" name="Text Box 43"/>
        <xdr:cNvSpPr txBox="1"/>
      </xdr:nvSpPr>
      <xdr:spPr>
        <a:xfrm>
          <a:off x="5343525" y="828675"/>
          <a:ext cx="112395" cy="378460"/>
        </a:xfrm>
        <a:prstGeom prst="rect">
          <a:avLst/>
        </a:prstGeom>
        <a:noFill/>
        <a:ln w="9525">
          <a:noFill/>
        </a:ln>
      </xdr:spPr>
    </xdr:sp>
    <xdr:clientData/>
  </xdr:twoCellAnchor>
  <xdr:twoCellAnchor editAs="oneCell">
    <xdr:from>
      <xdr:col>6</xdr:col>
      <xdr:colOff>235585</xdr:colOff>
      <xdr:row>3</xdr:row>
      <xdr:rowOff>0</xdr:rowOff>
    </xdr:from>
    <xdr:to>
      <xdr:col>6</xdr:col>
      <xdr:colOff>280035</xdr:colOff>
      <xdr:row>4</xdr:row>
      <xdr:rowOff>111760</xdr:rowOff>
    </xdr:to>
    <xdr:sp>
      <xdr:nvSpPr>
        <xdr:cNvPr id="36" name="Text Box 43"/>
        <xdr:cNvSpPr txBox="1"/>
      </xdr:nvSpPr>
      <xdr:spPr>
        <a:xfrm>
          <a:off x="5579110" y="828675"/>
          <a:ext cx="44450" cy="378460"/>
        </a:xfrm>
        <a:prstGeom prst="rect">
          <a:avLst/>
        </a:prstGeom>
        <a:noFill/>
        <a:ln w="9525">
          <a:noFill/>
        </a:ln>
      </xdr:spPr>
    </xdr:sp>
    <xdr:clientData/>
  </xdr:twoCellAnchor>
  <xdr:twoCellAnchor editAs="oneCell">
    <xdr:from>
      <xdr:col>6</xdr:col>
      <xdr:colOff>235585</xdr:colOff>
      <xdr:row>3</xdr:row>
      <xdr:rowOff>0</xdr:rowOff>
    </xdr:from>
    <xdr:to>
      <xdr:col>6</xdr:col>
      <xdr:colOff>280035</xdr:colOff>
      <xdr:row>4</xdr:row>
      <xdr:rowOff>111760</xdr:rowOff>
    </xdr:to>
    <xdr:sp>
      <xdr:nvSpPr>
        <xdr:cNvPr id="37" name="Text Box 43"/>
        <xdr:cNvSpPr txBox="1"/>
      </xdr:nvSpPr>
      <xdr:spPr>
        <a:xfrm>
          <a:off x="5579110" y="828675"/>
          <a:ext cx="44450" cy="378460"/>
        </a:xfrm>
        <a:prstGeom prst="rect">
          <a:avLst/>
        </a:prstGeom>
        <a:noFill/>
        <a:ln w="9525">
          <a:noFill/>
        </a:ln>
      </xdr:spPr>
    </xdr:sp>
    <xdr:clientData/>
  </xdr:twoCellAnchor>
  <xdr:twoCellAnchor editAs="oneCell">
    <xdr:from>
      <xdr:col>6</xdr:col>
      <xdr:colOff>245745</xdr:colOff>
      <xdr:row>5</xdr:row>
      <xdr:rowOff>0</xdr:rowOff>
    </xdr:from>
    <xdr:to>
      <xdr:col>6</xdr:col>
      <xdr:colOff>293370</xdr:colOff>
      <xdr:row>5</xdr:row>
      <xdr:rowOff>281305</xdr:rowOff>
    </xdr:to>
    <xdr:sp>
      <xdr:nvSpPr>
        <xdr:cNvPr id="38" name="Text Box 43"/>
        <xdr:cNvSpPr txBox="1"/>
      </xdr:nvSpPr>
      <xdr:spPr>
        <a:xfrm>
          <a:off x="5589270" y="1333500"/>
          <a:ext cx="47625" cy="281305"/>
        </a:xfrm>
        <a:prstGeom prst="rect">
          <a:avLst/>
        </a:prstGeom>
        <a:noFill/>
        <a:ln w="9525">
          <a:noFill/>
        </a:ln>
      </xdr:spPr>
    </xdr:sp>
    <xdr:clientData/>
  </xdr:twoCellAnchor>
  <xdr:twoCellAnchor editAs="oneCell">
    <xdr:from>
      <xdr:col>6</xdr:col>
      <xdr:colOff>0</xdr:colOff>
      <xdr:row>5</xdr:row>
      <xdr:rowOff>0</xdr:rowOff>
    </xdr:from>
    <xdr:to>
      <xdr:col>6</xdr:col>
      <xdr:colOff>112395</xdr:colOff>
      <xdr:row>5</xdr:row>
      <xdr:rowOff>287655</xdr:rowOff>
    </xdr:to>
    <xdr:sp>
      <xdr:nvSpPr>
        <xdr:cNvPr id="39" name="Text Box 43"/>
        <xdr:cNvSpPr txBox="1"/>
      </xdr:nvSpPr>
      <xdr:spPr>
        <a:xfrm>
          <a:off x="5343525" y="1333500"/>
          <a:ext cx="112395" cy="287655"/>
        </a:xfrm>
        <a:prstGeom prst="rect">
          <a:avLst/>
        </a:prstGeom>
        <a:noFill/>
        <a:ln w="9525">
          <a:noFill/>
        </a:ln>
      </xdr:spPr>
    </xdr:sp>
    <xdr:clientData/>
  </xdr:twoCellAnchor>
  <xdr:twoCellAnchor editAs="oneCell">
    <xdr:from>
      <xdr:col>6</xdr:col>
      <xdr:colOff>0</xdr:colOff>
      <xdr:row>5</xdr:row>
      <xdr:rowOff>0</xdr:rowOff>
    </xdr:from>
    <xdr:to>
      <xdr:col>6</xdr:col>
      <xdr:colOff>112395</xdr:colOff>
      <xdr:row>5</xdr:row>
      <xdr:rowOff>287655</xdr:rowOff>
    </xdr:to>
    <xdr:sp>
      <xdr:nvSpPr>
        <xdr:cNvPr id="40" name="Text Box 43"/>
        <xdr:cNvSpPr txBox="1"/>
      </xdr:nvSpPr>
      <xdr:spPr>
        <a:xfrm>
          <a:off x="5343525" y="1333500"/>
          <a:ext cx="112395" cy="287655"/>
        </a:xfrm>
        <a:prstGeom prst="rect">
          <a:avLst/>
        </a:prstGeom>
        <a:noFill/>
        <a:ln w="9525">
          <a:noFill/>
        </a:ln>
      </xdr:spPr>
    </xdr:sp>
    <xdr:clientData/>
  </xdr:twoCellAnchor>
  <xdr:twoCellAnchor editAs="oneCell">
    <xdr:from>
      <xdr:col>6</xdr:col>
      <xdr:colOff>235585</xdr:colOff>
      <xdr:row>5</xdr:row>
      <xdr:rowOff>0</xdr:rowOff>
    </xdr:from>
    <xdr:to>
      <xdr:col>6</xdr:col>
      <xdr:colOff>280035</xdr:colOff>
      <xdr:row>5</xdr:row>
      <xdr:rowOff>378460</xdr:rowOff>
    </xdr:to>
    <xdr:sp>
      <xdr:nvSpPr>
        <xdr:cNvPr id="41" name="Text Box 43"/>
        <xdr:cNvSpPr txBox="1"/>
      </xdr:nvSpPr>
      <xdr:spPr>
        <a:xfrm>
          <a:off x="5579110" y="1333500"/>
          <a:ext cx="44450" cy="378460"/>
        </a:xfrm>
        <a:prstGeom prst="rect">
          <a:avLst/>
        </a:prstGeom>
        <a:noFill/>
        <a:ln w="9525">
          <a:noFill/>
        </a:ln>
      </xdr:spPr>
    </xdr:sp>
    <xdr:clientData/>
  </xdr:twoCellAnchor>
  <xdr:twoCellAnchor editAs="oneCell">
    <xdr:from>
      <xdr:col>6</xdr:col>
      <xdr:colOff>0</xdr:colOff>
      <xdr:row>5</xdr:row>
      <xdr:rowOff>0</xdr:rowOff>
    </xdr:from>
    <xdr:to>
      <xdr:col>6</xdr:col>
      <xdr:colOff>112395</xdr:colOff>
      <xdr:row>5</xdr:row>
      <xdr:rowOff>378460</xdr:rowOff>
    </xdr:to>
    <xdr:sp>
      <xdr:nvSpPr>
        <xdr:cNvPr id="42" name="Text Box 43"/>
        <xdr:cNvSpPr txBox="1"/>
      </xdr:nvSpPr>
      <xdr:spPr>
        <a:xfrm>
          <a:off x="5343525" y="1333500"/>
          <a:ext cx="112395" cy="378460"/>
        </a:xfrm>
        <a:prstGeom prst="rect">
          <a:avLst/>
        </a:prstGeom>
        <a:noFill/>
        <a:ln w="9525">
          <a:noFill/>
        </a:ln>
      </xdr:spPr>
    </xdr:sp>
    <xdr:clientData/>
  </xdr:twoCellAnchor>
  <xdr:twoCellAnchor editAs="oneCell">
    <xdr:from>
      <xdr:col>6</xdr:col>
      <xdr:colOff>245745</xdr:colOff>
      <xdr:row>5</xdr:row>
      <xdr:rowOff>0</xdr:rowOff>
    </xdr:from>
    <xdr:to>
      <xdr:col>6</xdr:col>
      <xdr:colOff>290195</xdr:colOff>
      <xdr:row>5</xdr:row>
      <xdr:rowOff>280035</xdr:rowOff>
    </xdr:to>
    <xdr:sp>
      <xdr:nvSpPr>
        <xdr:cNvPr id="43" name="Text Box 43"/>
        <xdr:cNvSpPr txBox="1"/>
      </xdr:nvSpPr>
      <xdr:spPr>
        <a:xfrm>
          <a:off x="5589270" y="1333500"/>
          <a:ext cx="44450" cy="280035"/>
        </a:xfrm>
        <a:prstGeom prst="rect">
          <a:avLst/>
        </a:prstGeom>
        <a:noFill/>
        <a:ln w="9525">
          <a:noFill/>
        </a:ln>
      </xdr:spPr>
    </xdr:sp>
    <xdr:clientData/>
  </xdr:twoCellAnchor>
  <xdr:twoCellAnchor editAs="oneCell">
    <xdr:from>
      <xdr:col>6</xdr:col>
      <xdr:colOff>0</xdr:colOff>
      <xdr:row>5</xdr:row>
      <xdr:rowOff>0</xdr:rowOff>
    </xdr:from>
    <xdr:to>
      <xdr:col>6</xdr:col>
      <xdr:colOff>112395</xdr:colOff>
      <xdr:row>5</xdr:row>
      <xdr:rowOff>285750</xdr:rowOff>
    </xdr:to>
    <xdr:sp>
      <xdr:nvSpPr>
        <xdr:cNvPr id="44" name="Text Box 43"/>
        <xdr:cNvSpPr txBox="1"/>
      </xdr:nvSpPr>
      <xdr:spPr>
        <a:xfrm>
          <a:off x="5343525" y="1333500"/>
          <a:ext cx="112395" cy="285750"/>
        </a:xfrm>
        <a:prstGeom prst="rect">
          <a:avLst/>
        </a:prstGeom>
        <a:noFill/>
        <a:ln w="9525">
          <a:noFill/>
        </a:ln>
      </xdr:spPr>
    </xdr:sp>
    <xdr:clientData/>
  </xdr:twoCellAnchor>
  <xdr:twoCellAnchor editAs="oneCell">
    <xdr:from>
      <xdr:col>6</xdr:col>
      <xdr:colOff>0</xdr:colOff>
      <xdr:row>5</xdr:row>
      <xdr:rowOff>0</xdr:rowOff>
    </xdr:from>
    <xdr:to>
      <xdr:col>6</xdr:col>
      <xdr:colOff>112395</xdr:colOff>
      <xdr:row>5</xdr:row>
      <xdr:rowOff>285750</xdr:rowOff>
    </xdr:to>
    <xdr:sp>
      <xdr:nvSpPr>
        <xdr:cNvPr id="45" name="Text Box 43"/>
        <xdr:cNvSpPr txBox="1"/>
      </xdr:nvSpPr>
      <xdr:spPr>
        <a:xfrm>
          <a:off x="5343525" y="1333500"/>
          <a:ext cx="112395" cy="285750"/>
        </a:xfrm>
        <a:prstGeom prst="rect">
          <a:avLst/>
        </a:prstGeom>
        <a:noFill/>
        <a:ln w="9525">
          <a:noFill/>
        </a:ln>
      </xdr:spPr>
    </xdr:sp>
    <xdr:clientData/>
  </xdr:twoCellAnchor>
  <xdr:twoCellAnchor editAs="oneCell">
    <xdr:from>
      <xdr:col>6</xdr:col>
      <xdr:colOff>235585</xdr:colOff>
      <xdr:row>5</xdr:row>
      <xdr:rowOff>0</xdr:rowOff>
    </xdr:from>
    <xdr:to>
      <xdr:col>6</xdr:col>
      <xdr:colOff>280035</xdr:colOff>
      <xdr:row>5</xdr:row>
      <xdr:rowOff>378460</xdr:rowOff>
    </xdr:to>
    <xdr:sp>
      <xdr:nvSpPr>
        <xdr:cNvPr id="46" name="Text Box 43"/>
        <xdr:cNvSpPr txBox="1"/>
      </xdr:nvSpPr>
      <xdr:spPr>
        <a:xfrm>
          <a:off x="5579110" y="1333500"/>
          <a:ext cx="44450" cy="378460"/>
        </a:xfrm>
        <a:prstGeom prst="rect">
          <a:avLst/>
        </a:prstGeom>
        <a:noFill/>
        <a:ln w="9525">
          <a:noFill/>
        </a:ln>
      </xdr:spPr>
    </xdr:sp>
    <xdr:clientData/>
  </xdr:twoCellAnchor>
  <xdr:twoCellAnchor editAs="oneCell">
    <xdr:from>
      <xdr:col>6</xdr:col>
      <xdr:colOff>0</xdr:colOff>
      <xdr:row>5</xdr:row>
      <xdr:rowOff>0</xdr:rowOff>
    </xdr:from>
    <xdr:to>
      <xdr:col>6</xdr:col>
      <xdr:colOff>112395</xdr:colOff>
      <xdr:row>5</xdr:row>
      <xdr:rowOff>378460</xdr:rowOff>
    </xdr:to>
    <xdr:sp>
      <xdr:nvSpPr>
        <xdr:cNvPr id="47" name="Text Box 43"/>
        <xdr:cNvSpPr txBox="1"/>
      </xdr:nvSpPr>
      <xdr:spPr>
        <a:xfrm>
          <a:off x="5343525" y="1333500"/>
          <a:ext cx="112395" cy="378460"/>
        </a:xfrm>
        <a:prstGeom prst="rect">
          <a:avLst/>
        </a:prstGeom>
        <a:noFill/>
        <a:ln w="9525">
          <a:noFill/>
        </a:ln>
      </xdr:spPr>
    </xdr:sp>
    <xdr:clientData/>
  </xdr:twoCellAnchor>
  <xdr:twoCellAnchor editAs="oneCell">
    <xdr:from>
      <xdr:col>6</xdr:col>
      <xdr:colOff>235585</xdr:colOff>
      <xdr:row>5</xdr:row>
      <xdr:rowOff>0</xdr:rowOff>
    </xdr:from>
    <xdr:to>
      <xdr:col>6</xdr:col>
      <xdr:colOff>280035</xdr:colOff>
      <xdr:row>5</xdr:row>
      <xdr:rowOff>378460</xdr:rowOff>
    </xdr:to>
    <xdr:sp>
      <xdr:nvSpPr>
        <xdr:cNvPr id="48" name="Text Box 43"/>
        <xdr:cNvSpPr txBox="1"/>
      </xdr:nvSpPr>
      <xdr:spPr>
        <a:xfrm>
          <a:off x="5579110" y="1333500"/>
          <a:ext cx="44450" cy="378460"/>
        </a:xfrm>
        <a:prstGeom prst="rect">
          <a:avLst/>
        </a:prstGeom>
        <a:noFill/>
        <a:ln w="9525">
          <a:noFill/>
        </a:ln>
      </xdr:spPr>
    </xdr:sp>
    <xdr:clientData/>
  </xdr:twoCellAnchor>
  <xdr:twoCellAnchor editAs="oneCell">
    <xdr:from>
      <xdr:col>6</xdr:col>
      <xdr:colOff>235585</xdr:colOff>
      <xdr:row>5</xdr:row>
      <xdr:rowOff>0</xdr:rowOff>
    </xdr:from>
    <xdr:to>
      <xdr:col>6</xdr:col>
      <xdr:colOff>280035</xdr:colOff>
      <xdr:row>5</xdr:row>
      <xdr:rowOff>378460</xdr:rowOff>
    </xdr:to>
    <xdr:sp>
      <xdr:nvSpPr>
        <xdr:cNvPr id="49" name="Text Box 43"/>
        <xdr:cNvSpPr txBox="1"/>
      </xdr:nvSpPr>
      <xdr:spPr>
        <a:xfrm>
          <a:off x="5579110" y="1333500"/>
          <a:ext cx="44450" cy="378460"/>
        </a:xfrm>
        <a:prstGeom prst="rect">
          <a:avLst/>
        </a:prstGeom>
        <a:noFill/>
        <a:ln w="9525">
          <a:noFill/>
        </a:ln>
      </xdr:spPr>
    </xdr:sp>
    <xdr:clientData/>
  </xdr:twoCellAnchor>
  <xdr:twoCellAnchor editAs="oneCell">
    <xdr:from>
      <xdr:col>6</xdr:col>
      <xdr:colOff>245745</xdr:colOff>
      <xdr:row>4</xdr:row>
      <xdr:rowOff>0</xdr:rowOff>
    </xdr:from>
    <xdr:to>
      <xdr:col>6</xdr:col>
      <xdr:colOff>293370</xdr:colOff>
      <xdr:row>5</xdr:row>
      <xdr:rowOff>43180</xdr:rowOff>
    </xdr:to>
    <xdr:sp>
      <xdr:nvSpPr>
        <xdr:cNvPr id="50" name="Text Box 43"/>
        <xdr:cNvSpPr txBox="1"/>
      </xdr:nvSpPr>
      <xdr:spPr>
        <a:xfrm>
          <a:off x="5589270" y="1095375"/>
          <a:ext cx="47625" cy="281305"/>
        </a:xfrm>
        <a:prstGeom prst="rect">
          <a:avLst/>
        </a:prstGeom>
        <a:noFill/>
        <a:ln w="9525">
          <a:noFill/>
        </a:ln>
      </xdr:spPr>
    </xdr:sp>
    <xdr:clientData/>
  </xdr:twoCellAnchor>
  <xdr:twoCellAnchor editAs="oneCell">
    <xdr:from>
      <xdr:col>6</xdr:col>
      <xdr:colOff>0</xdr:colOff>
      <xdr:row>4</xdr:row>
      <xdr:rowOff>0</xdr:rowOff>
    </xdr:from>
    <xdr:to>
      <xdr:col>6</xdr:col>
      <xdr:colOff>112395</xdr:colOff>
      <xdr:row>5</xdr:row>
      <xdr:rowOff>49530</xdr:rowOff>
    </xdr:to>
    <xdr:sp>
      <xdr:nvSpPr>
        <xdr:cNvPr id="51" name="Text Box 43"/>
        <xdr:cNvSpPr txBox="1"/>
      </xdr:nvSpPr>
      <xdr:spPr>
        <a:xfrm>
          <a:off x="5343525" y="1095375"/>
          <a:ext cx="112395" cy="287655"/>
        </a:xfrm>
        <a:prstGeom prst="rect">
          <a:avLst/>
        </a:prstGeom>
        <a:noFill/>
        <a:ln w="9525">
          <a:noFill/>
        </a:ln>
      </xdr:spPr>
    </xdr:sp>
    <xdr:clientData/>
  </xdr:twoCellAnchor>
  <xdr:twoCellAnchor editAs="oneCell">
    <xdr:from>
      <xdr:col>6</xdr:col>
      <xdr:colOff>0</xdr:colOff>
      <xdr:row>4</xdr:row>
      <xdr:rowOff>0</xdr:rowOff>
    </xdr:from>
    <xdr:to>
      <xdr:col>6</xdr:col>
      <xdr:colOff>112395</xdr:colOff>
      <xdr:row>5</xdr:row>
      <xdr:rowOff>49530</xdr:rowOff>
    </xdr:to>
    <xdr:sp>
      <xdr:nvSpPr>
        <xdr:cNvPr id="52" name="Text Box 43"/>
        <xdr:cNvSpPr txBox="1"/>
      </xdr:nvSpPr>
      <xdr:spPr>
        <a:xfrm>
          <a:off x="5343525" y="1095375"/>
          <a:ext cx="112395" cy="287655"/>
        </a:xfrm>
        <a:prstGeom prst="rect">
          <a:avLst/>
        </a:prstGeom>
        <a:noFill/>
        <a:ln w="9525">
          <a:noFill/>
        </a:ln>
      </xdr:spPr>
    </xdr:sp>
    <xdr:clientData/>
  </xdr:twoCellAnchor>
  <xdr:twoCellAnchor editAs="oneCell">
    <xdr:from>
      <xdr:col>6</xdr:col>
      <xdr:colOff>235585</xdr:colOff>
      <xdr:row>4</xdr:row>
      <xdr:rowOff>0</xdr:rowOff>
    </xdr:from>
    <xdr:to>
      <xdr:col>6</xdr:col>
      <xdr:colOff>280035</xdr:colOff>
      <xdr:row>5</xdr:row>
      <xdr:rowOff>140335</xdr:rowOff>
    </xdr:to>
    <xdr:sp>
      <xdr:nvSpPr>
        <xdr:cNvPr id="53" name="Text Box 43"/>
        <xdr:cNvSpPr txBox="1"/>
      </xdr:nvSpPr>
      <xdr:spPr>
        <a:xfrm>
          <a:off x="5579110" y="1095375"/>
          <a:ext cx="44450" cy="378460"/>
        </a:xfrm>
        <a:prstGeom prst="rect">
          <a:avLst/>
        </a:prstGeom>
        <a:noFill/>
        <a:ln w="9525">
          <a:noFill/>
        </a:ln>
      </xdr:spPr>
    </xdr:sp>
    <xdr:clientData/>
  </xdr:twoCellAnchor>
  <xdr:twoCellAnchor editAs="oneCell">
    <xdr:from>
      <xdr:col>6</xdr:col>
      <xdr:colOff>0</xdr:colOff>
      <xdr:row>4</xdr:row>
      <xdr:rowOff>0</xdr:rowOff>
    </xdr:from>
    <xdr:to>
      <xdr:col>6</xdr:col>
      <xdr:colOff>112395</xdr:colOff>
      <xdr:row>5</xdr:row>
      <xdr:rowOff>140335</xdr:rowOff>
    </xdr:to>
    <xdr:sp>
      <xdr:nvSpPr>
        <xdr:cNvPr id="54" name="Text Box 43"/>
        <xdr:cNvSpPr txBox="1"/>
      </xdr:nvSpPr>
      <xdr:spPr>
        <a:xfrm>
          <a:off x="5343525" y="1095375"/>
          <a:ext cx="112395" cy="378460"/>
        </a:xfrm>
        <a:prstGeom prst="rect">
          <a:avLst/>
        </a:prstGeom>
        <a:noFill/>
        <a:ln w="9525">
          <a:noFill/>
        </a:ln>
      </xdr:spPr>
    </xdr:sp>
    <xdr:clientData/>
  </xdr:twoCellAnchor>
  <xdr:twoCellAnchor editAs="oneCell">
    <xdr:from>
      <xdr:col>6</xdr:col>
      <xdr:colOff>245745</xdr:colOff>
      <xdr:row>4</xdr:row>
      <xdr:rowOff>0</xdr:rowOff>
    </xdr:from>
    <xdr:to>
      <xdr:col>6</xdr:col>
      <xdr:colOff>290195</xdr:colOff>
      <xdr:row>5</xdr:row>
      <xdr:rowOff>41910</xdr:rowOff>
    </xdr:to>
    <xdr:sp>
      <xdr:nvSpPr>
        <xdr:cNvPr id="55" name="Text Box 43"/>
        <xdr:cNvSpPr txBox="1"/>
      </xdr:nvSpPr>
      <xdr:spPr>
        <a:xfrm>
          <a:off x="5589270" y="1095375"/>
          <a:ext cx="44450" cy="280035"/>
        </a:xfrm>
        <a:prstGeom prst="rect">
          <a:avLst/>
        </a:prstGeom>
        <a:noFill/>
        <a:ln w="9525">
          <a:noFill/>
        </a:ln>
      </xdr:spPr>
    </xdr:sp>
    <xdr:clientData/>
  </xdr:twoCellAnchor>
  <xdr:twoCellAnchor editAs="oneCell">
    <xdr:from>
      <xdr:col>6</xdr:col>
      <xdr:colOff>0</xdr:colOff>
      <xdr:row>4</xdr:row>
      <xdr:rowOff>0</xdr:rowOff>
    </xdr:from>
    <xdr:to>
      <xdr:col>6</xdr:col>
      <xdr:colOff>112395</xdr:colOff>
      <xdr:row>5</xdr:row>
      <xdr:rowOff>47625</xdr:rowOff>
    </xdr:to>
    <xdr:sp>
      <xdr:nvSpPr>
        <xdr:cNvPr id="56" name="Text Box 43"/>
        <xdr:cNvSpPr txBox="1"/>
      </xdr:nvSpPr>
      <xdr:spPr>
        <a:xfrm>
          <a:off x="5343525" y="1095375"/>
          <a:ext cx="112395" cy="285750"/>
        </a:xfrm>
        <a:prstGeom prst="rect">
          <a:avLst/>
        </a:prstGeom>
        <a:noFill/>
        <a:ln w="9525">
          <a:noFill/>
        </a:ln>
      </xdr:spPr>
    </xdr:sp>
    <xdr:clientData/>
  </xdr:twoCellAnchor>
  <xdr:twoCellAnchor editAs="oneCell">
    <xdr:from>
      <xdr:col>6</xdr:col>
      <xdr:colOff>0</xdr:colOff>
      <xdr:row>4</xdr:row>
      <xdr:rowOff>0</xdr:rowOff>
    </xdr:from>
    <xdr:to>
      <xdr:col>6</xdr:col>
      <xdr:colOff>112395</xdr:colOff>
      <xdr:row>5</xdr:row>
      <xdr:rowOff>47625</xdr:rowOff>
    </xdr:to>
    <xdr:sp>
      <xdr:nvSpPr>
        <xdr:cNvPr id="57" name="Text Box 43"/>
        <xdr:cNvSpPr txBox="1"/>
      </xdr:nvSpPr>
      <xdr:spPr>
        <a:xfrm>
          <a:off x="5343525" y="1095375"/>
          <a:ext cx="112395" cy="285750"/>
        </a:xfrm>
        <a:prstGeom prst="rect">
          <a:avLst/>
        </a:prstGeom>
        <a:noFill/>
        <a:ln w="9525">
          <a:noFill/>
        </a:ln>
      </xdr:spPr>
    </xdr:sp>
    <xdr:clientData/>
  </xdr:twoCellAnchor>
  <xdr:twoCellAnchor editAs="oneCell">
    <xdr:from>
      <xdr:col>6</xdr:col>
      <xdr:colOff>235585</xdr:colOff>
      <xdr:row>4</xdr:row>
      <xdr:rowOff>0</xdr:rowOff>
    </xdr:from>
    <xdr:to>
      <xdr:col>6</xdr:col>
      <xdr:colOff>280035</xdr:colOff>
      <xdr:row>5</xdr:row>
      <xdr:rowOff>140335</xdr:rowOff>
    </xdr:to>
    <xdr:sp>
      <xdr:nvSpPr>
        <xdr:cNvPr id="58" name="Text Box 43"/>
        <xdr:cNvSpPr txBox="1"/>
      </xdr:nvSpPr>
      <xdr:spPr>
        <a:xfrm>
          <a:off x="5579110" y="1095375"/>
          <a:ext cx="44450" cy="378460"/>
        </a:xfrm>
        <a:prstGeom prst="rect">
          <a:avLst/>
        </a:prstGeom>
        <a:noFill/>
        <a:ln w="9525">
          <a:noFill/>
        </a:ln>
      </xdr:spPr>
    </xdr:sp>
    <xdr:clientData/>
  </xdr:twoCellAnchor>
  <xdr:twoCellAnchor editAs="oneCell">
    <xdr:from>
      <xdr:col>6</xdr:col>
      <xdr:colOff>0</xdr:colOff>
      <xdr:row>4</xdr:row>
      <xdr:rowOff>0</xdr:rowOff>
    </xdr:from>
    <xdr:to>
      <xdr:col>6</xdr:col>
      <xdr:colOff>112395</xdr:colOff>
      <xdr:row>5</xdr:row>
      <xdr:rowOff>140335</xdr:rowOff>
    </xdr:to>
    <xdr:sp>
      <xdr:nvSpPr>
        <xdr:cNvPr id="59" name="Text Box 43"/>
        <xdr:cNvSpPr txBox="1"/>
      </xdr:nvSpPr>
      <xdr:spPr>
        <a:xfrm>
          <a:off x="5343525" y="1095375"/>
          <a:ext cx="112395" cy="378460"/>
        </a:xfrm>
        <a:prstGeom prst="rect">
          <a:avLst/>
        </a:prstGeom>
        <a:noFill/>
        <a:ln w="9525">
          <a:noFill/>
        </a:ln>
      </xdr:spPr>
    </xdr:sp>
    <xdr:clientData/>
  </xdr:twoCellAnchor>
  <xdr:twoCellAnchor editAs="oneCell">
    <xdr:from>
      <xdr:col>6</xdr:col>
      <xdr:colOff>235585</xdr:colOff>
      <xdr:row>4</xdr:row>
      <xdr:rowOff>0</xdr:rowOff>
    </xdr:from>
    <xdr:to>
      <xdr:col>6</xdr:col>
      <xdr:colOff>280035</xdr:colOff>
      <xdr:row>5</xdr:row>
      <xdr:rowOff>140335</xdr:rowOff>
    </xdr:to>
    <xdr:sp>
      <xdr:nvSpPr>
        <xdr:cNvPr id="60" name="Text Box 43"/>
        <xdr:cNvSpPr txBox="1"/>
      </xdr:nvSpPr>
      <xdr:spPr>
        <a:xfrm>
          <a:off x="5579110" y="1095375"/>
          <a:ext cx="44450" cy="378460"/>
        </a:xfrm>
        <a:prstGeom prst="rect">
          <a:avLst/>
        </a:prstGeom>
        <a:noFill/>
        <a:ln w="9525">
          <a:noFill/>
        </a:ln>
      </xdr:spPr>
    </xdr:sp>
    <xdr:clientData/>
  </xdr:twoCellAnchor>
  <xdr:twoCellAnchor editAs="oneCell">
    <xdr:from>
      <xdr:col>6</xdr:col>
      <xdr:colOff>235585</xdr:colOff>
      <xdr:row>4</xdr:row>
      <xdr:rowOff>0</xdr:rowOff>
    </xdr:from>
    <xdr:to>
      <xdr:col>6</xdr:col>
      <xdr:colOff>280035</xdr:colOff>
      <xdr:row>5</xdr:row>
      <xdr:rowOff>140335</xdr:rowOff>
    </xdr:to>
    <xdr:sp>
      <xdr:nvSpPr>
        <xdr:cNvPr id="61" name="Text Box 43"/>
        <xdr:cNvSpPr txBox="1"/>
      </xdr:nvSpPr>
      <xdr:spPr>
        <a:xfrm>
          <a:off x="5579110" y="1095375"/>
          <a:ext cx="44450" cy="378460"/>
        </a:xfrm>
        <a:prstGeom prst="rect">
          <a:avLst/>
        </a:prstGeom>
        <a:noFill/>
        <a:ln w="9525">
          <a:noFill/>
        </a:ln>
      </xdr:spPr>
    </xdr:sp>
    <xdr:clientData/>
  </xdr:twoCellAnchor>
  <xdr:twoCellAnchor editAs="oneCell">
    <xdr:from>
      <xdr:col>6</xdr:col>
      <xdr:colOff>245745</xdr:colOff>
      <xdr:row>13</xdr:row>
      <xdr:rowOff>0</xdr:rowOff>
    </xdr:from>
    <xdr:to>
      <xdr:col>6</xdr:col>
      <xdr:colOff>293370</xdr:colOff>
      <xdr:row>13</xdr:row>
      <xdr:rowOff>281305</xdr:rowOff>
    </xdr:to>
    <xdr:sp>
      <xdr:nvSpPr>
        <xdr:cNvPr id="62" name="Text Box 43"/>
        <xdr:cNvSpPr txBox="1"/>
      </xdr:nvSpPr>
      <xdr:spPr>
        <a:xfrm>
          <a:off x="5589270" y="7096125"/>
          <a:ext cx="47625" cy="281305"/>
        </a:xfrm>
        <a:prstGeom prst="rect">
          <a:avLst/>
        </a:prstGeom>
        <a:noFill/>
        <a:ln w="9525">
          <a:noFill/>
        </a:ln>
      </xdr:spPr>
    </xdr:sp>
    <xdr:clientData/>
  </xdr:twoCellAnchor>
  <xdr:twoCellAnchor editAs="oneCell">
    <xdr:from>
      <xdr:col>6</xdr:col>
      <xdr:colOff>0</xdr:colOff>
      <xdr:row>13</xdr:row>
      <xdr:rowOff>0</xdr:rowOff>
    </xdr:from>
    <xdr:to>
      <xdr:col>6</xdr:col>
      <xdr:colOff>112395</xdr:colOff>
      <xdr:row>13</xdr:row>
      <xdr:rowOff>287655</xdr:rowOff>
    </xdr:to>
    <xdr:sp>
      <xdr:nvSpPr>
        <xdr:cNvPr id="63" name="Text Box 43"/>
        <xdr:cNvSpPr txBox="1"/>
      </xdr:nvSpPr>
      <xdr:spPr>
        <a:xfrm>
          <a:off x="5343525" y="7096125"/>
          <a:ext cx="112395" cy="287655"/>
        </a:xfrm>
        <a:prstGeom prst="rect">
          <a:avLst/>
        </a:prstGeom>
        <a:noFill/>
        <a:ln w="9525">
          <a:noFill/>
        </a:ln>
      </xdr:spPr>
    </xdr:sp>
    <xdr:clientData/>
  </xdr:twoCellAnchor>
  <xdr:twoCellAnchor editAs="oneCell">
    <xdr:from>
      <xdr:col>6</xdr:col>
      <xdr:colOff>0</xdr:colOff>
      <xdr:row>13</xdr:row>
      <xdr:rowOff>0</xdr:rowOff>
    </xdr:from>
    <xdr:to>
      <xdr:col>6</xdr:col>
      <xdr:colOff>112395</xdr:colOff>
      <xdr:row>13</xdr:row>
      <xdr:rowOff>287655</xdr:rowOff>
    </xdr:to>
    <xdr:sp>
      <xdr:nvSpPr>
        <xdr:cNvPr id="64" name="Text Box 43"/>
        <xdr:cNvSpPr txBox="1"/>
      </xdr:nvSpPr>
      <xdr:spPr>
        <a:xfrm>
          <a:off x="5343525" y="7096125"/>
          <a:ext cx="112395" cy="287655"/>
        </a:xfrm>
        <a:prstGeom prst="rect">
          <a:avLst/>
        </a:prstGeom>
        <a:noFill/>
        <a:ln w="9525">
          <a:noFill/>
        </a:ln>
      </xdr:spPr>
    </xdr:sp>
    <xdr:clientData/>
  </xdr:twoCellAnchor>
  <xdr:twoCellAnchor editAs="oneCell">
    <xdr:from>
      <xdr:col>6</xdr:col>
      <xdr:colOff>235585</xdr:colOff>
      <xdr:row>13</xdr:row>
      <xdr:rowOff>0</xdr:rowOff>
    </xdr:from>
    <xdr:to>
      <xdr:col>6</xdr:col>
      <xdr:colOff>280035</xdr:colOff>
      <xdr:row>13</xdr:row>
      <xdr:rowOff>378460</xdr:rowOff>
    </xdr:to>
    <xdr:sp>
      <xdr:nvSpPr>
        <xdr:cNvPr id="65" name="Text Box 43"/>
        <xdr:cNvSpPr txBox="1"/>
      </xdr:nvSpPr>
      <xdr:spPr>
        <a:xfrm>
          <a:off x="5579110" y="7096125"/>
          <a:ext cx="44450" cy="378460"/>
        </a:xfrm>
        <a:prstGeom prst="rect">
          <a:avLst/>
        </a:prstGeom>
        <a:noFill/>
        <a:ln w="9525">
          <a:noFill/>
        </a:ln>
      </xdr:spPr>
    </xdr:sp>
    <xdr:clientData/>
  </xdr:twoCellAnchor>
  <xdr:twoCellAnchor editAs="oneCell">
    <xdr:from>
      <xdr:col>6</xdr:col>
      <xdr:colOff>0</xdr:colOff>
      <xdr:row>13</xdr:row>
      <xdr:rowOff>0</xdr:rowOff>
    </xdr:from>
    <xdr:to>
      <xdr:col>6</xdr:col>
      <xdr:colOff>112395</xdr:colOff>
      <xdr:row>13</xdr:row>
      <xdr:rowOff>378460</xdr:rowOff>
    </xdr:to>
    <xdr:sp>
      <xdr:nvSpPr>
        <xdr:cNvPr id="66" name="Text Box 43"/>
        <xdr:cNvSpPr txBox="1"/>
      </xdr:nvSpPr>
      <xdr:spPr>
        <a:xfrm>
          <a:off x="5343525" y="7096125"/>
          <a:ext cx="112395" cy="378460"/>
        </a:xfrm>
        <a:prstGeom prst="rect">
          <a:avLst/>
        </a:prstGeom>
        <a:noFill/>
        <a:ln w="9525">
          <a:noFill/>
        </a:ln>
      </xdr:spPr>
    </xdr:sp>
    <xdr:clientData/>
  </xdr:twoCellAnchor>
  <xdr:twoCellAnchor editAs="oneCell">
    <xdr:from>
      <xdr:col>6</xdr:col>
      <xdr:colOff>245745</xdr:colOff>
      <xdr:row>13</xdr:row>
      <xdr:rowOff>0</xdr:rowOff>
    </xdr:from>
    <xdr:to>
      <xdr:col>6</xdr:col>
      <xdr:colOff>290195</xdr:colOff>
      <xdr:row>13</xdr:row>
      <xdr:rowOff>280035</xdr:rowOff>
    </xdr:to>
    <xdr:sp>
      <xdr:nvSpPr>
        <xdr:cNvPr id="67" name="Text Box 43"/>
        <xdr:cNvSpPr txBox="1"/>
      </xdr:nvSpPr>
      <xdr:spPr>
        <a:xfrm>
          <a:off x="5589270" y="7096125"/>
          <a:ext cx="44450" cy="280035"/>
        </a:xfrm>
        <a:prstGeom prst="rect">
          <a:avLst/>
        </a:prstGeom>
        <a:noFill/>
        <a:ln w="9525">
          <a:noFill/>
        </a:ln>
      </xdr:spPr>
    </xdr:sp>
    <xdr:clientData/>
  </xdr:twoCellAnchor>
  <xdr:twoCellAnchor editAs="oneCell">
    <xdr:from>
      <xdr:col>6</xdr:col>
      <xdr:colOff>0</xdr:colOff>
      <xdr:row>13</xdr:row>
      <xdr:rowOff>0</xdr:rowOff>
    </xdr:from>
    <xdr:to>
      <xdr:col>6</xdr:col>
      <xdr:colOff>112395</xdr:colOff>
      <xdr:row>13</xdr:row>
      <xdr:rowOff>285750</xdr:rowOff>
    </xdr:to>
    <xdr:sp>
      <xdr:nvSpPr>
        <xdr:cNvPr id="68" name="Text Box 43"/>
        <xdr:cNvSpPr txBox="1"/>
      </xdr:nvSpPr>
      <xdr:spPr>
        <a:xfrm>
          <a:off x="5343525" y="7096125"/>
          <a:ext cx="112395" cy="285750"/>
        </a:xfrm>
        <a:prstGeom prst="rect">
          <a:avLst/>
        </a:prstGeom>
        <a:noFill/>
        <a:ln w="9525">
          <a:noFill/>
        </a:ln>
      </xdr:spPr>
    </xdr:sp>
    <xdr:clientData/>
  </xdr:twoCellAnchor>
  <xdr:twoCellAnchor editAs="oneCell">
    <xdr:from>
      <xdr:col>6</xdr:col>
      <xdr:colOff>0</xdr:colOff>
      <xdr:row>13</xdr:row>
      <xdr:rowOff>0</xdr:rowOff>
    </xdr:from>
    <xdr:to>
      <xdr:col>6</xdr:col>
      <xdr:colOff>112395</xdr:colOff>
      <xdr:row>13</xdr:row>
      <xdr:rowOff>285750</xdr:rowOff>
    </xdr:to>
    <xdr:sp>
      <xdr:nvSpPr>
        <xdr:cNvPr id="69" name="Text Box 43"/>
        <xdr:cNvSpPr txBox="1"/>
      </xdr:nvSpPr>
      <xdr:spPr>
        <a:xfrm>
          <a:off x="5343525" y="7096125"/>
          <a:ext cx="112395" cy="285750"/>
        </a:xfrm>
        <a:prstGeom prst="rect">
          <a:avLst/>
        </a:prstGeom>
        <a:noFill/>
        <a:ln w="9525">
          <a:noFill/>
        </a:ln>
      </xdr:spPr>
    </xdr:sp>
    <xdr:clientData/>
  </xdr:twoCellAnchor>
  <xdr:twoCellAnchor editAs="oneCell">
    <xdr:from>
      <xdr:col>6</xdr:col>
      <xdr:colOff>235585</xdr:colOff>
      <xdr:row>13</xdr:row>
      <xdr:rowOff>0</xdr:rowOff>
    </xdr:from>
    <xdr:to>
      <xdr:col>6</xdr:col>
      <xdr:colOff>280035</xdr:colOff>
      <xdr:row>13</xdr:row>
      <xdr:rowOff>378460</xdr:rowOff>
    </xdr:to>
    <xdr:sp>
      <xdr:nvSpPr>
        <xdr:cNvPr id="70" name="Text Box 43"/>
        <xdr:cNvSpPr txBox="1"/>
      </xdr:nvSpPr>
      <xdr:spPr>
        <a:xfrm>
          <a:off x="5579110" y="7096125"/>
          <a:ext cx="44450" cy="378460"/>
        </a:xfrm>
        <a:prstGeom prst="rect">
          <a:avLst/>
        </a:prstGeom>
        <a:noFill/>
        <a:ln w="9525">
          <a:noFill/>
        </a:ln>
      </xdr:spPr>
    </xdr:sp>
    <xdr:clientData/>
  </xdr:twoCellAnchor>
  <xdr:twoCellAnchor editAs="oneCell">
    <xdr:from>
      <xdr:col>6</xdr:col>
      <xdr:colOff>0</xdr:colOff>
      <xdr:row>13</xdr:row>
      <xdr:rowOff>0</xdr:rowOff>
    </xdr:from>
    <xdr:to>
      <xdr:col>6</xdr:col>
      <xdr:colOff>112395</xdr:colOff>
      <xdr:row>13</xdr:row>
      <xdr:rowOff>378460</xdr:rowOff>
    </xdr:to>
    <xdr:sp>
      <xdr:nvSpPr>
        <xdr:cNvPr id="71" name="Text Box 43"/>
        <xdr:cNvSpPr txBox="1"/>
      </xdr:nvSpPr>
      <xdr:spPr>
        <a:xfrm>
          <a:off x="5343525" y="7096125"/>
          <a:ext cx="112395" cy="378460"/>
        </a:xfrm>
        <a:prstGeom prst="rect">
          <a:avLst/>
        </a:prstGeom>
        <a:noFill/>
        <a:ln w="9525">
          <a:noFill/>
        </a:ln>
      </xdr:spPr>
    </xdr:sp>
    <xdr:clientData/>
  </xdr:twoCellAnchor>
  <xdr:twoCellAnchor editAs="oneCell">
    <xdr:from>
      <xdr:col>6</xdr:col>
      <xdr:colOff>235585</xdr:colOff>
      <xdr:row>13</xdr:row>
      <xdr:rowOff>0</xdr:rowOff>
    </xdr:from>
    <xdr:to>
      <xdr:col>6</xdr:col>
      <xdr:colOff>280035</xdr:colOff>
      <xdr:row>13</xdr:row>
      <xdr:rowOff>378460</xdr:rowOff>
    </xdr:to>
    <xdr:sp>
      <xdr:nvSpPr>
        <xdr:cNvPr id="72" name="Text Box 43"/>
        <xdr:cNvSpPr txBox="1"/>
      </xdr:nvSpPr>
      <xdr:spPr>
        <a:xfrm>
          <a:off x="5579110" y="7096125"/>
          <a:ext cx="44450" cy="378460"/>
        </a:xfrm>
        <a:prstGeom prst="rect">
          <a:avLst/>
        </a:prstGeom>
        <a:noFill/>
        <a:ln w="9525">
          <a:noFill/>
        </a:ln>
      </xdr:spPr>
    </xdr:sp>
    <xdr:clientData/>
  </xdr:twoCellAnchor>
  <xdr:twoCellAnchor editAs="oneCell">
    <xdr:from>
      <xdr:col>6</xdr:col>
      <xdr:colOff>235585</xdr:colOff>
      <xdr:row>13</xdr:row>
      <xdr:rowOff>0</xdr:rowOff>
    </xdr:from>
    <xdr:to>
      <xdr:col>6</xdr:col>
      <xdr:colOff>280035</xdr:colOff>
      <xdr:row>13</xdr:row>
      <xdr:rowOff>378460</xdr:rowOff>
    </xdr:to>
    <xdr:sp>
      <xdr:nvSpPr>
        <xdr:cNvPr id="73" name="Text Box 43"/>
        <xdr:cNvSpPr txBox="1"/>
      </xdr:nvSpPr>
      <xdr:spPr>
        <a:xfrm>
          <a:off x="5579110" y="7096125"/>
          <a:ext cx="44450" cy="378460"/>
        </a:xfrm>
        <a:prstGeom prst="rect">
          <a:avLst/>
        </a:prstGeom>
        <a:noFill/>
        <a:ln w="9525">
          <a:noFill/>
        </a:ln>
      </xdr:spPr>
    </xdr:sp>
    <xdr:clientData/>
  </xdr:twoCellAnchor>
  <xdr:twoCellAnchor editAs="oneCell">
    <xdr:from>
      <xdr:col>6</xdr:col>
      <xdr:colOff>245745</xdr:colOff>
      <xdr:row>13</xdr:row>
      <xdr:rowOff>0</xdr:rowOff>
    </xdr:from>
    <xdr:to>
      <xdr:col>6</xdr:col>
      <xdr:colOff>293370</xdr:colOff>
      <xdr:row>13</xdr:row>
      <xdr:rowOff>281305</xdr:rowOff>
    </xdr:to>
    <xdr:sp>
      <xdr:nvSpPr>
        <xdr:cNvPr id="74" name="Text Box 43"/>
        <xdr:cNvSpPr txBox="1"/>
      </xdr:nvSpPr>
      <xdr:spPr>
        <a:xfrm>
          <a:off x="5589270" y="7096125"/>
          <a:ext cx="47625" cy="281305"/>
        </a:xfrm>
        <a:prstGeom prst="rect">
          <a:avLst/>
        </a:prstGeom>
        <a:noFill/>
        <a:ln w="9525">
          <a:noFill/>
        </a:ln>
      </xdr:spPr>
    </xdr:sp>
    <xdr:clientData/>
  </xdr:twoCellAnchor>
  <xdr:twoCellAnchor editAs="oneCell">
    <xdr:from>
      <xdr:col>6</xdr:col>
      <xdr:colOff>0</xdr:colOff>
      <xdr:row>13</xdr:row>
      <xdr:rowOff>0</xdr:rowOff>
    </xdr:from>
    <xdr:to>
      <xdr:col>6</xdr:col>
      <xdr:colOff>112395</xdr:colOff>
      <xdr:row>13</xdr:row>
      <xdr:rowOff>287655</xdr:rowOff>
    </xdr:to>
    <xdr:sp>
      <xdr:nvSpPr>
        <xdr:cNvPr id="75" name="Text Box 43"/>
        <xdr:cNvSpPr txBox="1"/>
      </xdr:nvSpPr>
      <xdr:spPr>
        <a:xfrm>
          <a:off x="5343525" y="7096125"/>
          <a:ext cx="112395" cy="287655"/>
        </a:xfrm>
        <a:prstGeom prst="rect">
          <a:avLst/>
        </a:prstGeom>
        <a:noFill/>
        <a:ln w="9525">
          <a:noFill/>
        </a:ln>
      </xdr:spPr>
    </xdr:sp>
    <xdr:clientData/>
  </xdr:twoCellAnchor>
  <xdr:twoCellAnchor editAs="oneCell">
    <xdr:from>
      <xdr:col>6</xdr:col>
      <xdr:colOff>0</xdr:colOff>
      <xdr:row>13</xdr:row>
      <xdr:rowOff>0</xdr:rowOff>
    </xdr:from>
    <xdr:to>
      <xdr:col>6</xdr:col>
      <xdr:colOff>112395</xdr:colOff>
      <xdr:row>13</xdr:row>
      <xdr:rowOff>287655</xdr:rowOff>
    </xdr:to>
    <xdr:sp>
      <xdr:nvSpPr>
        <xdr:cNvPr id="76" name="Text Box 43"/>
        <xdr:cNvSpPr txBox="1"/>
      </xdr:nvSpPr>
      <xdr:spPr>
        <a:xfrm>
          <a:off x="5343525" y="7096125"/>
          <a:ext cx="112395" cy="287655"/>
        </a:xfrm>
        <a:prstGeom prst="rect">
          <a:avLst/>
        </a:prstGeom>
        <a:noFill/>
        <a:ln w="9525">
          <a:noFill/>
        </a:ln>
      </xdr:spPr>
    </xdr:sp>
    <xdr:clientData/>
  </xdr:twoCellAnchor>
  <xdr:twoCellAnchor editAs="oneCell">
    <xdr:from>
      <xdr:col>6</xdr:col>
      <xdr:colOff>235585</xdr:colOff>
      <xdr:row>13</xdr:row>
      <xdr:rowOff>0</xdr:rowOff>
    </xdr:from>
    <xdr:to>
      <xdr:col>6</xdr:col>
      <xdr:colOff>280035</xdr:colOff>
      <xdr:row>13</xdr:row>
      <xdr:rowOff>378460</xdr:rowOff>
    </xdr:to>
    <xdr:sp>
      <xdr:nvSpPr>
        <xdr:cNvPr id="77" name="Text Box 43"/>
        <xdr:cNvSpPr txBox="1"/>
      </xdr:nvSpPr>
      <xdr:spPr>
        <a:xfrm>
          <a:off x="5579110" y="7096125"/>
          <a:ext cx="44450" cy="378460"/>
        </a:xfrm>
        <a:prstGeom prst="rect">
          <a:avLst/>
        </a:prstGeom>
        <a:noFill/>
        <a:ln w="9525">
          <a:noFill/>
        </a:ln>
      </xdr:spPr>
    </xdr:sp>
    <xdr:clientData/>
  </xdr:twoCellAnchor>
  <xdr:twoCellAnchor editAs="oneCell">
    <xdr:from>
      <xdr:col>6</xdr:col>
      <xdr:colOff>0</xdr:colOff>
      <xdr:row>13</xdr:row>
      <xdr:rowOff>0</xdr:rowOff>
    </xdr:from>
    <xdr:to>
      <xdr:col>6</xdr:col>
      <xdr:colOff>112395</xdr:colOff>
      <xdr:row>13</xdr:row>
      <xdr:rowOff>378460</xdr:rowOff>
    </xdr:to>
    <xdr:sp>
      <xdr:nvSpPr>
        <xdr:cNvPr id="78" name="Text Box 43"/>
        <xdr:cNvSpPr txBox="1"/>
      </xdr:nvSpPr>
      <xdr:spPr>
        <a:xfrm>
          <a:off x="5343525" y="7096125"/>
          <a:ext cx="112395" cy="378460"/>
        </a:xfrm>
        <a:prstGeom prst="rect">
          <a:avLst/>
        </a:prstGeom>
        <a:noFill/>
        <a:ln w="9525">
          <a:noFill/>
        </a:ln>
      </xdr:spPr>
    </xdr:sp>
    <xdr:clientData/>
  </xdr:twoCellAnchor>
  <xdr:twoCellAnchor editAs="oneCell">
    <xdr:from>
      <xdr:col>6</xdr:col>
      <xdr:colOff>245745</xdr:colOff>
      <xdr:row>13</xdr:row>
      <xdr:rowOff>0</xdr:rowOff>
    </xdr:from>
    <xdr:to>
      <xdr:col>6</xdr:col>
      <xdr:colOff>290195</xdr:colOff>
      <xdr:row>13</xdr:row>
      <xdr:rowOff>280035</xdr:rowOff>
    </xdr:to>
    <xdr:sp>
      <xdr:nvSpPr>
        <xdr:cNvPr id="79" name="Text Box 43"/>
        <xdr:cNvSpPr txBox="1"/>
      </xdr:nvSpPr>
      <xdr:spPr>
        <a:xfrm>
          <a:off x="5589270" y="7096125"/>
          <a:ext cx="44450" cy="280035"/>
        </a:xfrm>
        <a:prstGeom prst="rect">
          <a:avLst/>
        </a:prstGeom>
        <a:noFill/>
        <a:ln w="9525">
          <a:noFill/>
        </a:ln>
      </xdr:spPr>
    </xdr:sp>
    <xdr:clientData/>
  </xdr:twoCellAnchor>
  <xdr:twoCellAnchor editAs="oneCell">
    <xdr:from>
      <xdr:col>6</xdr:col>
      <xdr:colOff>0</xdr:colOff>
      <xdr:row>13</xdr:row>
      <xdr:rowOff>0</xdr:rowOff>
    </xdr:from>
    <xdr:to>
      <xdr:col>6</xdr:col>
      <xdr:colOff>112395</xdr:colOff>
      <xdr:row>13</xdr:row>
      <xdr:rowOff>285750</xdr:rowOff>
    </xdr:to>
    <xdr:sp>
      <xdr:nvSpPr>
        <xdr:cNvPr id="80" name="Text Box 43"/>
        <xdr:cNvSpPr txBox="1"/>
      </xdr:nvSpPr>
      <xdr:spPr>
        <a:xfrm>
          <a:off x="5343525" y="7096125"/>
          <a:ext cx="112395" cy="285750"/>
        </a:xfrm>
        <a:prstGeom prst="rect">
          <a:avLst/>
        </a:prstGeom>
        <a:noFill/>
        <a:ln w="9525">
          <a:noFill/>
        </a:ln>
      </xdr:spPr>
    </xdr:sp>
    <xdr:clientData/>
  </xdr:twoCellAnchor>
  <xdr:twoCellAnchor editAs="oneCell">
    <xdr:from>
      <xdr:col>6</xdr:col>
      <xdr:colOff>0</xdr:colOff>
      <xdr:row>13</xdr:row>
      <xdr:rowOff>0</xdr:rowOff>
    </xdr:from>
    <xdr:to>
      <xdr:col>6</xdr:col>
      <xdr:colOff>112395</xdr:colOff>
      <xdr:row>13</xdr:row>
      <xdr:rowOff>285750</xdr:rowOff>
    </xdr:to>
    <xdr:sp>
      <xdr:nvSpPr>
        <xdr:cNvPr id="81" name="Text Box 43"/>
        <xdr:cNvSpPr txBox="1"/>
      </xdr:nvSpPr>
      <xdr:spPr>
        <a:xfrm>
          <a:off x="5343525" y="7096125"/>
          <a:ext cx="112395" cy="285750"/>
        </a:xfrm>
        <a:prstGeom prst="rect">
          <a:avLst/>
        </a:prstGeom>
        <a:noFill/>
        <a:ln w="9525">
          <a:noFill/>
        </a:ln>
      </xdr:spPr>
    </xdr:sp>
    <xdr:clientData/>
  </xdr:twoCellAnchor>
  <xdr:twoCellAnchor editAs="oneCell">
    <xdr:from>
      <xdr:col>6</xdr:col>
      <xdr:colOff>235585</xdr:colOff>
      <xdr:row>13</xdr:row>
      <xdr:rowOff>0</xdr:rowOff>
    </xdr:from>
    <xdr:to>
      <xdr:col>6</xdr:col>
      <xdr:colOff>280035</xdr:colOff>
      <xdr:row>13</xdr:row>
      <xdr:rowOff>378460</xdr:rowOff>
    </xdr:to>
    <xdr:sp>
      <xdr:nvSpPr>
        <xdr:cNvPr id="82" name="Text Box 43"/>
        <xdr:cNvSpPr txBox="1"/>
      </xdr:nvSpPr>
      <xdr:spPr>
        <a:xfrm>
          <a:off x="5579110" y="7096125"/>
          <a:ext cx="44450" cy="378460"/>
        </a:xfrm>
        <a:prstGeom prst="rect">
          <a:avLst/>
        </a:prstGeom>
        <a:noFill/>
        <a:ln w="9525">
          <a:noFill/>
        </a:ln>
      </xdr:spPr>
    </xdr:sp>
    <xdr:clientData/>
  </xdr:twoCellAnchor>
  <xdr:twoCellAnchor editAs="oneCell">
    <xdr:from>
      <xdr:col>6</xdr:col>
      <xdr:colOff>0</xdr:colOff>
      <xdr:row>13</xdr:row>
      <xdr:rowOff>0</xdr:rowOff>
    </xdr:from>
    <xdr:to>
      <xdr:col>6</xdr:col>
      <xdr:colOff>112395</xdr:colOff>
      <xdr:row>13</xdr:row>
      <xdr:rowOff>378460</xdr:rowOff>
    </xdr:to>
    <xdr:sp>
      <xdr:nvSpPr>
        <xdr:cNvPr id="83" name="Text Box 43"/>
        <xdr:cNvSpPr txBox="1"/>
      </xdr:nvSpPr>
      <xdr:spPr>
        <a:xfrm>
          <a:off x="5343525" y="7096125"/>
          <a:ext cx="112395" cy="378460"/>
        </a:xfrm>
        <a:prstGeom prst="rect">
          <a:avLst/>
        </a:prstGeom>
        <a:noFill/>
        <a:ln w="9525">
          <a:noFill/>
        </a:ln>
      </xdr:spPr>
    </xdr:sp>
    <xdr:clientData/>
  </xdr:twoCellAnchor>
  <xdr:twoCellAnchor editAs="oneCell">
    <xdr:from>
      <xdr:col>6</xdr:col>
      <xdr:colOff>235585</xdr:colOff>
      <xdr:row>13</xdr:row>
      <xdr:rowOff>0</xdr:rowOff>
    </xdr:from>
    <xdr:to>
      <xdr:col>6</xdr:col>
      <xdr:colOff>280035</xdr:colOff>
      <xdr:row>13</xdr:row>
      <xdr:rowOff>378460</xdr:rowOff>
    </xdr:to>
    <xdr:sp>
      <xdr:nvSpPr>
        <xdr:cNvPr id="84" name="Text Box 43"/>
        <xdr:cNvSpPr txBox="1"/>
      </xdr:nvSpPr>
      <xdr:spPr>
        <a:xfrm>
          <a:off x="5579110" y="7096125"/>
          <a:ext cx="44450" cy="378460"/>
        </a:xfrm>
        <a:prstGeom prst="rect">
          <a:avLst/>
        </a:prstGeom>
        <a:noFill/>
        <a:ln w="9525">
          <a:noFill/>
        </a:ln>
      </xdr:spPr>
    </xdr:sp>
    <xdr:clientData/>
  </xdr:twoCellAnchor>
  <xdr:twoCellAnchor editAs="oneCell">
    <xdr:from>
      <xdr:col>6</xdr:col>
      <xdr:colOff>235585</xdr:colOff>
      <xdr:row>13</xdr:row>
      <xdr:rowOff>0</xdr:rowOff>
    </xdr:from>
    <xdr:to>
      <xdr:col>6</xdr:col>
      <xdr:colOff>280035</xdr:colOff>
      <xdr:row>13</xdr:row>
      <xdr:rowOff>378460</xdr:rowOff>
    </xdr:to>
    <xdr:sp>
      <xdr:nvSpPr>
        <xdr:cNvPr id="85" name="Text Box 43"/>
        <xdr:cNvSpPr txBox="1"/>
      </xdr:nvSpPr>
      <xdr:spPr>
        <a:xfrm>
          <a:off x="5579110" y="7096125"/>
          <a:ext cx="44450" cy="378460"/>
        </a:xfrm>
        <a:prstGeom prst="rect">
          <a:avLst/>
        </a:prstGeom>
        <a:noFill/>
        <a:ln w="9525">
          <a:noFill/>
        </a:ln>
      </xdr:spPr>
    </xdr:sp>
    <xdr:clientData/>
  </xdr:twoCellAnchor>
  <xdr:twoCellAnchor editAs="oneCell">
    <xdr:from>
      <xdr:col>6</xdr:col>
      <xdr:colOff>245745</xdr:colOff>
      <xdr:row>6</xdr:row>
      <xdr:rowOff>0</xdr:rowOff>
    </xdr:from>
    <xdr:to>
      <xdr:col>6</xdr:col>
      <xdr:colOff>293370</xdr:colOff>
      <xdr:row>6</xdr:row>
      <xdr:rowOff>281305</xdr:rowOff>
    </xdr:to>
    <xdr:sp>
      <xdr:nvSpPr>
        <xdr:cNvPr id="86" name="Text Box 43"/>
        <xdr:cNvSpPr txBox="1"/>
      </xdr:nvSpPr>
      <xdr:spPr>
        <a:xfrm>
          <a:off x="5589270" y="2047875"/>
          <a:ext cx="47625" cy="281305"/>
        </a:xfrm>
        <a:prstGeom prst="rect">
          <a:avLst/>
        </a:prstGeom>
        <a:noFill/>
        <a:ln w="9525">
          <a:noFill/>
        </a:ln>
      </xdr:spPr>
    </xdr:sp>
    <xdr:clientData/>
  </xdr:twoCellAnchor>
  <xdr:twoCellAnchor editAs="oneCell">
    <xdr:from>
      <xdr:col>6</xdr:col>
      <xdr:colOff>0</xdr:colOff>
      <xdr:row>6</xdr:row>
      <xdr:rowOff>0</xdr:rowOff>
    </xdr:from>
    <xdr:to>
      <xdr:col>6</xdr:col>
      <xdr:colOff>112395</xdr:colOff>
      <xdr:row>6</xdr:row>
      <xdr:rowOff>287655</xdr:rowOff>
    </xdr:to>
    <xdr:sp>
      <xdr:nvSpPr>
        <xdr:cNvPr id="87" name="Text Box 43"/>
        <xdr:cNvSpPr txBox="1"/>
      </xdr:nvSpPr>
      <xdr:spPr>
        <a:xfrm>
          <a:off x="5343525" y="2047875"/>
          <a:ext cx="112395" cy="287655"/>
        </a:xfrm>
        <a:prstGeom prst="rect">
          <a:avLst/>
        </a:prstGeom>
        <a:noFill/>
        <a:ln w="9525">
          <a:noFill/>
        </a:ln>
      </xdr:spPr>
    </xdr:sp>
    <xdr:clientData/>
  </xdr:twoCellAnchor>
  <xdr:twoCellAnchor editAs="oneCell">
    <xdr:from>
      <xdr:col>6</xdr:col>
      <xdr:colOff>0</xdr:colOff>
      <xdr:row>6</xdr:row>
      <xdr:rowOff>0</xdr:rowOff>
    </xdr:from>
    <xdr:to>
      <xdr:col>6</xdr:col>
      <xdr:colOff>112395</xdr:colOff>
      <xdr:row>6</xdr:row>
      <xdr:rowOff>287655</xdr:rowOff>
    </xdr:to>
    <xdr:sp>
      <xdr:nvSpPr>
        <xdr:cNvPr id="88" name="Text Box 43"/>
        <xdr:cNvSpPr txBox="1"/>
      </xdr:nvSpPr>
      <xdr:spPr>
        <a:xfrm>
          <a:off x="5343525" y="2047875"/>
          <a:ext cx="112395" cy="287655"/>
        </a:xfrm>
        <a:prstGeom prst="rect">
          <a:avLst/>
        </a:prstGeom>
        <a:noFill/>
        <a:ln w="9525">
          <a:noFill/>
        </a:ln>
      </xdr:spPr>
    </xdr:sp>
    <xdr:clientData/>
  </xdr:twoCellAnchor>
  <xdr:twoCellAnchor editAs="oneCell">
    <xdr:from>
      <xdr:col>6</xdr:col>
      <xdr:colOff>235585</xdr:colOff>
      <xdr:row>6</xdr:row>
      <xdr:rowOff>0</xdr:rowOff>
    </xdr:from>
    <xdr:to>
      <xdr:col>6</xdr:col>
      <xdr:colOff>280035</xdr:colOff>
      <xdr:row>6</xdr:row>
      <xdr:rowOff>378460</xdr:rowOff>
    </xdr:to>
    <xdr:sp>
      <xdr:nvSpPr>
        <xdr:cNvPr id="89" name="Text Box 43"/>
        <xdr:cNvSpPr txBox="1"/>
      </xdr:nvSpPr>
      <xdr:spPr>
        <a:xfrm>
          <a:off x="5579110" y="2047875"/>
          <a:ext cx="44450" cy="378460"/>
        </a:xfrm>
        <a:prstGeom prst="rect">
          <a:avLst/>
        </a:prstGeom>
        <a:noFill/>
        <a:ln w="9525">
          <a:noFill/>
        </a:ln>
      </xdr:spPr>
    </xdr:sp>
    <xdr:clientData/>
  </xdr:twoCellAnchor>
  <xdr:twoCellAnchor editAs="oneCell">
    <xdr:from>
      <xdr:col>6</xdr:col>
      <xdr:colOff>0</xdr:colOff>
      <xdr:row>6</xdr:row>
      <xdr:rowOff>0</xdr:rowOff>
    </xdr:from>
    <xdr:to>
      <xdr:col>6</xdr:col>
      <xdr:colOff>112395</xdr:colOff>
      <xdr:row>6</xdr:row>
      <xdr:rowOff>378460</xdr:rowOff>
    </xdr:to>
    <xdr:sp>
      <xdr:nvSpPr>
        <xdr:cNvPr id="90" name="Text Box 43"/>
        <xdr:cNvSpPr txBox="1"/>
      </xdr:nvSpPr>
      <xdr:spPr>
        <a:xfrm>
          <a:off x="5343525" y="2047875"/>
          <a:ext cx="112395" cy="378460"/>
        </a:xfrm>
        <a:prstGeom prst="rect">
          <a:avLst/>
        </a:prstGeom>
        <a:noFill/>
        <a:ln w="9525">
          <a:noFill/>
        </a:ln>
      </xdr:spPr>
    </xdr:sp>
    <xdr:clientData/>
  </xdr:twoCellAnchor>
  <xdr:twoCellAnchor editAs="oneCell">
    <xdr:from>
      <xdr:col>6</xdr:col>
      <xdr:colOff>245745</xdr:colOff>
      <xdr:row>6</xdr:row>
      <xdr:rowOff>0</xdr:rowOff>
    </xdr:from>
    <xdr:to>
      <xdr:col>6</xdr:col>
      <xdr:colOff>290195</xdr:colOff>
      <xdr:row>6</xdr:row>
      <xdr:rowOff>280035</xdr:rowOff>
    </xdr:to>
    <xdr:sp>
      <xdr:nvSpPr>
        <xdr:cNvPr id="91" name="Text Box 43"/>
        <xdr:cNvSpPr txBox="1"/>
      </xdr:nvSpPr>
      <xdr:spPr>
        <a:xfrm>
          <a:off x="5589270" y="2047875"/>
          <a:ext cx="44450" cy="280035"/>
        </a:xfrm>
        <a:prstGeom prst="rect">
          <a:avLst/>
        </a:prstGeom>
        <a:noFill/>
        <a:ln w="9525">
          <a:noFill/>
        </a:ln>
      </xdr:spPr>
    </xdr:sp>
    <xdr:clientData/>
  </xdr:twoCellAnchor>
  <xdr:twoCellAnchor editAs="oneCell">
    <xdr:from>
      <xdr:col>6</xdr:col>
      <xdr:colOff>0</xdr:colOff>
      <xdr:row>6</xdr:row>
      <xdr:rowOff>0</xdr:rowOff>
    </xdr:from>
    <xdr:to>
      <xdr:col>6</xdr:col>
      <xdr:colOff>112395</xdr:colOff>
      <xdr:row>6</xdr:row>
      <xdr:rowOff>285750</xdr:rowOff>
    </xdr:to>
    <xdr:sp>
      <xdr:nvSpPr>
        <xdr:cNvPr id="92" name="Text Box 43"/>
        <xdr:cNvSpPr txBox="1"/>
      </xdr:nvSpPr>
      <xdr:spPr>
        <a:xfrm>
          <a:off x="5343525" y="2047875"/>
          <a:ext cx="112395" cy="285750"/>
        </a:xfrm>
        <a:prstGeom prst="rect">
          <a:avLst/>
        </a:prstGeom>
        <a:noFill/>
        <a:ln w="9525">
          <a:noFill/>
        </a:ln>
      </xdr:spPr>
    </xdr:sp>
    <xdr:clientData/>
  </xdr:twoCellAnchor>
  <xdr:twoCellAnchor editAs="oneCell">
    <xdr:from>
      <xdr:col>6</xdr:col>
      <xdr:colOff>0</xdr:colOff>
      <xdr:row>6</xdr:row>
      <xdr:rowOff>0</xdr:rowOff>
    </xdr:from>
    <xdr:to>
      <xdr:col>6</xdr:col>
      <xdr:colOff>112395</xdr:colOff>
      <xdr:row>6</xdr:row>
      <xdr:rowOff>285750</xdr:rowOff>
    </xdr:to>
    <xdr:sp>
      <xdr:nvSpPr>
        <xdr:cNvPr id="93" name="Text Box 43"/>
        <xdr:cNvSpPr txBox="1"/>
      </xdr:nvSpPr>
      <xdr:spPr>
        <a:xfrm>
          <a:off x="5343525" y="2047875"/>
          <a:ext cx="112395" cy="285750"/>
        </a:xfrm>
        <a:prstGeom prst="rect">
          <a:avLst/>
        </a:prstGeom>
        <a:noFill/>
        <a:ln w="9525">
          <a:noFill/>
        </a:ln>
      </xdr:spPr>
    </xdr:sp>
    <xdr:clientData/>
  </xdr:twoCellAnchor>
  <xdr:twoCellAnchor editAs="oneCell">
    <xdr:from>
      <xdr:col>6</xdr:col>
      <xdr:colOff>235585</xdr:colOff>
      <xdr:row>6</xdr:row>
      <xdr:rowOff>0</xdr:rowOff>
    </xdr:from>
    <xdr:to>
      <xdr:col>6</xdr:col>
      <xdr:colOff>280035</xdr:colOff>
      <xdr:row>6</xdr:row>
      <xdr:rowOff>378460</xdr:rowOff>
    </xdr:to>
    <xdr:sp>
      <xdr:nvSpPr>
        <xdr:cNvPr id="94" name="Text Box 43"/>
        <xdr:cNvSpPr txBox="1"/>
      </xdr:nvSpPr>
      <xdr:spPr>
        <a:xfrm>
          <a:off x="5579110" y="2047875"/>
          <a:ext cx="44450" cy="378460"/>
        </a:xfrm>
        <a:prstGeom prst="rect">
          <a:avLst/>
        </a:prstGeom>
        <a:noFill/>
        <a:ln w="9525">
          <a:noFill/>
        </a:ln>
      </xdr:spPr>
    </xdr:sp>
    <xdr:clientData/>
  </xdr:twoCellAnchor>
  <xdr:twoCellAnchor editAs="oneCell">
    <xdr:from>
      <xdr:col>6</xdr:col>
      <xdr:colOff>0</xdr:colOff>
      <xdr:row>6</xdr:row>
      <xdr:rowOff>0</xdr:rowOff>
    </xdr:from>
    <xdr:to>
      <xdr:col>6</xdr:col>
      <xdr:colOff>112395</xdr:colOff>
      <xdr:row>6</xdr:row>
      <xdr:rowOff>378460</xdr:rowOff>
    </xdr:to>
    <xdr:sp>
      <xdr:nvSpPr>
        <xdr:cNvPr id="95" name="Text Box 43"/>
        <xdr:cNvSpPr txBox="1"/>
      </xdr:nvSpPr>
      <xdr:spPr>
        <a:xfrm>
          <a:off x="5343525" y="2047875"/>
          <a:ext cx="112395" cy="378460"/>
        </a:xfrm>
        <a:prstGeom prst="rect">
          <a:avLst/>
        </a:prstGeom>
        <a:noFill/>
        <a:ln w="9525">
          <a:noFill/>
        </a:ln>
      </xdr:spPr>
    </xdr:sp>
    <xdr:clientData/>
  </xdr:twoCellAnchor>
  <xdr:twoCellAnchor editAs="oneCell">
    <xdr:from>
      <xdr:col>6</xdr:col>
      <xdr:colOff>235585</xdr:colOff>
      <xdr:row>6</xdr:row>
      <xdr:rowOff>0</xdr:rowOff>
    </xdr:from>
    <xdr:to>
      <xdr:col>6</xdr:col>
      <xdr:colOff>280035</xdr:colOff>
      <xdr:row>6</xdr:row>
      <xdr:rowOff>378460</xdr:rowOff>
    </xdr:to>
    <xdr:sp>
      <xdr:nvSpPr>
        <xdr:cNvPr id="96" name="Text Box 43"/>
        <xdr:cNvSpPr txBox="1"/>
      </xdr:nvSpPr>
      <xdr:spPr>
        <a:xfrm>
          <a:off x="5579110" y="2047875"/>
          <a:ext cx="44450" cy="378460"/>
        </a:xfrm>
        <a:prstGeom prst="rect">
          <a:avLst/>
        </a:prstGeom>
        <a:noFill/>
        <a:ln w="9525">
          <a:noFill/>
        </a:ln>
      </xdr:spPr>
    </xdr:sp>
    <xdr:clientData/>
  </xdr:twoCellAnchor>
  <xdr:twoCellAnchor editAs="oneCell">
    <xdr:from>
      <xdr:col>6</xdr:col>
      <xdr:colOff>235585</xdr:colOff>
      <xdr:row>6</xdr:row>
      <xdr:rowOff>0</xdr:rowOff>
    </xdr:from>
    <xdr:to>
      <xdr:col>6</xdr:col>
      <xdr:colOff>280035</xdr:colOff>
      <xdr:row>6</xdr:row>
      <xdr:rowOff>378460</xdr:rowOff>
    </xdr:to>
    <xdr:sp>
      <xdr:nvSpPr>
        <xdr:cNvPr id="97" name="Text Box 43"/>
        <xdr:cNvSpPr txBox="1"/>
      </xdr:nvSpPr>
      <xdr:spPr>
        <a:xfrm>
          <a:off x="5579110" y="2047875"/>
          <a:ext cx="44450" cy="378460"/>
        </a:xfrm>
        <a:prstGeom prst="rect">
          <a:avLst/>
        </a:prstGeom>
        <a:noFill/>
        <a:ln w="9525">
          <a:noFill/>
        </a:ln>
      </xdr:spPr>
    </xdr:sp>
    <xdr:clientData/>
  </xdr:twoCellAnchor>
  <xdr:twoCellAnchor editAs="oneCell">
    <xdr:from>
      <xdr:col>6</xdr:col>
      <xdr:colOff>245745</xdr:colOff>
      <xdr:row>18</xdr:row>
      <xdr:rowOff>0</xdr:rowOff>
    </xdr:from>
    <xdr:to>
      <xdr:col>6</xdr:col>
      <xdr:colOff>293370</xdr:colOff>
      <xdr:row>18</xdr:row>
      <xdr:rowOff>281305</xdr:rowOff>
    </xdr:to>
    <xdr:sp>
      <xdr:nvSpPr>
        <xdr:cNvPr id="98" name="Text Box 43"/>
        <xdr:cNvSpPr txBox="1"/>
      </xdr:nvSpPr>
      <xdr:spPr>
        <a:xfrm>
          <a:off x="5589270" y="10525125"/>
          <a:ext cx="47625" cy="281305"/>
        </a:xfrm>
        <a:prstGeom prst="rect">
          <a:avLst/>
        </a:prstGeom>
        <a:noFill/>
        <a:ln w="9525">
          <a:noFill/>
        </a:ln>
      </xdr:spPr>
    </xdr:sp>
    <xdr:clientData/>
  </xdr:twoCellAnchor>
  <xdr:twoCellAnchor editAs="oneCell">
    <xdr:from>
      <xdr:col>6</xdr:col>
      <xdr:colOff>0</xdr:colOff>
      <xdr:row>18</xdr:row>
      <xdr:rowOff>0</xdr:rowOff>
    </xdr:from>
    <xdr:to>
      <xdr:col>6</xdr:col>
      <xdr:colOff>112395</xdr:colOff>
      <xdr:row>18</xdr:row>
      <xdr:rowOff>287655</xdr:rowOff>
    </xdr:to>
    <xdr:sp>
      <xdr:nvSpPr>
        <xdr:cNvPr id="99" name="Text Box 43"/>
        <xdr:cNvSpPr txBox="1"/>
      </xdr:nvSpPr>
      <xdr:spPr>
        <a:xfrm>
          <a:off x="5343525" y="10525125"/>
          <a:ext cx="112395" cy="287655"/>
        </a:xfrm>
        <a:prstGeom prst="rect">
          <a:avLst/>
        </a:prstGeom>
        <a:noFill/>
        <a:ln w="9525">
          <a:noFill/>
        </a:ln>
      </xdr:spPr>
    </xdr:sp>
    <xdr:clientData/>
  </xdr:twoCellAnchor>
  <xdr:twoCellAnchor editAs="oneCell">
    <xdr:from>
      <xdr:col>6</xdr:col>
      <xdr:colOff>0</xdr:colOff>
      <xdr:row>18</xdr:row>
      <xdr:rowOff>0</xdr:rowOff>
    </xdr:from>
    <xdr:to>
      <xdr:col>6</xdr:col>
      <xdr:colOff>112395</xdr:colOff>
      <xdr:row>18</xdr:row>
      <xdr:rowOff>287655</xdr:rowOff>
    </xdr:to>
    <xdr:sp>
      <xdr:nvSpPr>
        <xdr:cNvPr id="100" name="Text Box 43"/>
        <xdr:cNvSpPr txBox="1"/>
      </xdr:nvSpPr>
      <xdr:spPr>
        <a:xfrm>
          <a:off x="5343525" y="10525125"/>
          <a:ext cx="112395" cy="287655"/>
        </a:xfrm>
        <a:prstGeom prst="rect">
          <a:avLst/>
        </a:prstGeom>
        <a:noFill/>
        <a:ln w="9525">
          <a:noFill/>
        </a:ln>
      </xdr:spPr>
    </xdr:sp>
    <xdr:clientData/>
  </xdr:twoCellAnchor>
  <xdr:twoCellAnchor editAs="oneCell">
    <xdr:from>
      <xdr:col>6</xdr:col>
      <xdr:colOff>235585</xdr:colOff>
      <xdr:row>18</xdr:row>
      <xdr:rowOff>0</xdr:rowOff>
    </xdr:from>
    <xdr:to>
      <xdr:col>6</xdr:col>
      <xdr:colOff>280035</xdr:colOff>
      <xdr:row>18</xdr:row>
      <xdr:rowOff>378460</xdr:rowOff>
    </xdr:to>
    <xdr:sp>
      <xdr:nvSpPr>
        <xdr:cNvPr id="101" name="Text Box 43"/>
        <xdr:cNvSpPr txBox="1"/>
      </xdr:nvSpPr>
      <xdr:spPr>
        <a:xfrm>
          <a:off x="5579110" y="10525125"/>
          <a:ext cx="44450" cy="378460"/>
        </a:xfrm>
        <a:prstGeom prst="rect">
          <a:avLst/>
        </a:prstGeom>
        <a:noFill/>
        <a:ln w="9525">
          <a:noFill/>
        </a:ln>
      </xdr:spPr>
    </xdr:sp>
    <xdr:clientData/>
  </xdr:twoCellAnchor>
  <xdr:twoCellAnchor editAs="oneCell">
    <xdr:from>
      <xdr:col>6</xdr:col>
      <xdr:colOff>0</xdr:colOff>
      <xdr:row>18</xdr:row>
      <xdr:rowOff>0</xdr:rowOff>
    </xdr:from>
    <xdr:to>
      <xdr:col>6</xdr:col>
      <xdr:colOff>112395</xdr:colOff>
      <xdr:row>18</xdr:row>
      <xdr:rowOff>378460</xdr:rowOff>
    </xdr:to>
    <xdr:sp>
      <xdr:nvSpPr>
        <xdr:cNvPr id="102" name="Text Box 43"/>
        <xdr:cNvSpPr txBox="1"/>
      </xdr:nvSpPr>
      <xdr:spPr>
        <a:xfrm>
          <a:off x="5343525" y="10525125"/>
          <a:ext cx="112395" cy="378460"/>
        </a:xfrm>
        <a:prstGeom prst="rect">
          <a:avLst/>
        </a:prstGeom>
        <a:noFill/>
        <a:ln w="9525">
          <a:noFill/>
        </a:ln>
      </xdr:spPr>
    </xdr:sp>
    <xdr:clientData/>
  </xdr:twoCellAnchor>
  <xdr:twoCellAnchor editAs="oneCell">
    <xdr:from>
      <xdr:col>6</xdr:col>
      <xdr:colOff>245745</xdr:colOff>
      <xdr:row>18</xdr:row>
      <xdr:rowOff>0</xdr:rowOff>
    </xdr:from>
    <xdr:to>
      <xdr:col>6</xdr:col>
      <xdr:colOff>290195</xdr:colOff>
      <xdr:row>18</xdr:row>
      <xdr:rowOff>280035</xdr:rowOff>
    </xdr:to>
    <xdr:sp>
      <xdr:nvSpPr>
        <xdr:cNvPr id="103" name="Text Box 43"/>
        <xdr:cNvSpPr txBox="1"/>
      </xdr:nvSpPr>
      <xdr:spPr>
        <a:xfrm>
          <a:off x="5589270" y="10525125"/>
          <a:ext cx="44450" cy="280035"/>
        </a:xfrm>
        <a:prstGeom prst="rect">
          <a:avLst/>
        </a:prstGeom>
        <a:noFill/>
        <a:ln w="9525">
          <a:noFill/>
        </a:ln>
      </xdr:spPr>
    </xdr:sp>
    <xdr:clientData/>
  </xdr:twoCellAnchor>
  <xdr:twoCellAnchor editAs="oneCell">
    <xdr:from>
      <xdr:col>6</xdr:col>
      <xdr:colOff>0</xdr:colOff>
      <xdr:row>18</xdr:row>
      <xdr:rowOff>0</xdr:rowOff>
    </xdr:from>
    <xdr:to>
      <xdr:col>6</xdr:col>
      <xdr:colOff>112395</xdr:colOff>
      <xdr:row>18</xdr:row>
      <xdr:rowOff>285750</xdr:rowOff>
    </xdr:to>
    <xdr:sp>
      <xdr:nvSpPr>
        <xdr:cNvPr id="104" name="Text Box 43"/>
        <xdr:cNvSpPr txBox="1"/>
      </xdr:nvSpPr>
      <xdr:spPr>
        <a:xfrm>
          <a:off x="5343525" y="10525125"/>
          <a:ext cx="112395" cy="285750"/>
        </a:xfrm>
        <a:prstGeom prst="rect">
          <a:avLst/>
        </a:prstGeom>
        <a:noFill/>
        <a:ln w="9525">
          <a:noFill/>
        </a:ln>
      </xdr:spPr>
    </xdr:sp>
    <xdr:clientData/>
  </xdr:twoCellAnchor>
  <xdr:twoCellAnchor editAs="oneCell">
    <xdr:from>
      <xdr:col>6</xdr:col>
      <xdr:colOff>0</xdr:colOff>
      <xdr:row>18</xdr:row>
      <xdr:rowOff>0</xdr:rowOff>
    </xdr:from>
    <xdr:to>
      <xdr:col>6</xdr:col>
      <xdr:colOff>112395</xdr:colOff>
      <xdr:row>18</xdr:row>
      <xdr:rowOff>285750</xdr:rowOff>
    </xdr:to>
    <xdr:sp>
      <xdr:nvSpPr>
        <xdr:cNvPr id="105" name="Text Box 43"/>
        <xdr:cNvSpPr txBox="1"/>
      </xdr:nvSpPr>
      <xdr:spPr>
        <a:xfrm>
          <a:off x="5343525" y="10525125"/>
          <a:ext cx="112395" cy="285750"/>
        </a:xfrm>
        <a:prstGeom prst="rect">
          <a:avLst/>
        </a:prstGeom>
        <a:noFill/>
        <a:ln w="9525">
          <a:noFill/>
        </a:ln>
      </xdr:spPr>
    </xdr:sp>
    <xdr:clientData/>
  </xdr:twoCellAnchor>
  <xdr:twoCellAnchor editAs="oneCell">
    <xdr:from>
      <xdr:col>6</xdr:col>
      <xdr:colOff>235585</xdr:colOff>
      <xdr:row>18</xdr:row>
      <xdr:rowOff>0</xdr:rowOff>
    </xdr:from>
    <xdr:to>
      <xdr:col>6</xdr:col>
      <xdr:colOff>280035</xdr:colOff>
      <xdr:row>18</xdr:row>
      <xdr:rowOff>378460</xdr:rowOff>
    </xdr:to>
    <xdr:sp>
      <xdr:nvSpPr>
        <xdr:cNvPr id="106" name="Text Box 43"/>
        <xdr:cNvSpPr txBox="1"/>
      </xdr:nvSpPr>
      <xdr:spPr>
        <a:xfrm>
          <a:off x="5579110" y="10525125"/>
          <a:ext cx="44450" cy="378460"/>
        </a:xfrm>
        <a:prstGeom prst="rect">
          <a:avLst/>
        </a:prstGeom>
        <a:noFill/>
        <a:ln w="9525">
          <a:noFill/>
        </a:ln>
      </xdr:spPr>
    </xdr:sp>
    <xdr:clientData/>
  </xdr:twoCellAnchor>
  <xdr:twoCellAnchor editAs="oneCell">
    <xdr:from>
      <xdr:col>6</xdr:col>
      <xdr:colOff>0</xdr:colOff>
      <xdr:row>18</xdr:row>
      <xdr:rowOff>0</xdr:rowOff>
    </xdr:from>
    <xdr:to>
      <xdr:col>6</xdr:col>
      <xdr:colOff>112395</xdr:colOff>
      <xdr:row>18</xdr:row>
      <xdr:rowOff>378460</xdr:rowOff>
    </xdr:to>
    <xdr:sp>
      <xdr:nvSpPr>
        <xdr:cNvPr id="107" name="Text Box 43"/>
        <xdr:cNvSpPr txBox="1"/>
      </xdr:nvSpPr>
      <xdr:spPr>
        <a:xfrm>
          <a:off x="5343525" y="10525125"/>
          <a:ext cx="112395" cy="378460"/>
        </a:xfrm>
        <a:prstGeom prst="rect">
          <a:avLst/>
        </a:prstGeom>
        <a:noFill/>
        <a:ln w="9525">
          <a:noFill/>
        </a:ln>
      </xdr:spPr>
    </xdr:sp>
    <xdr:clientData/>
  </xdr:twoCellAnchor>
  <xdr:twoCellAnchor editAs="oneCell">
    <xdr:from>
      <xdr:col>6</xdr:col>
      <xdr:colOff>235585</xdr:colOff>
      <xdr:row>18</xdr:row>
      <xdr:rowOff>0</xdr:rowOff>
    </xdr:from>
    <xdr:to>
      <xdr:col>6</xdr:col>
      <xdr:colOff>280035</xdr:colOff>
      <xdr:row>18</xdr:row>
      <xdr:rowOff>378460</xdr:rowOff>
    </xdr:to>
    <xdr:sp>
      <xdr:nvSpPr>
        <xdr:cNvPr id="108" name="Text Box 43"/>
        <xdr:cNvSpPr txBox="1"/>
      </xdr:nvSpPr>
      <xdr:spPr>
        <a:xfrm>
          <a:off x="5579110" y="10525125"/>
          <a:ext cx="44450" cy="378460"/>
        </a:xfrm>
        <a:prstGeom prst="rect">
          <a:avLst/>
        </a:prstGeom>
        <a:noFill/>
        <a:ln w="9525">
          <a:noFill/>
        </a:ln>
      </xdr:spPr>
    </xdr:sp>
    <xdr:clientData/>
  </xdr:twoCellAnchor>
  <xdr:twoCellAnchor editAs="oneCell">
    <xdr:from>
      <xdr:col>6</xdr:col>
      <xdr:colOff>235585</xdr:colOff>
      <xdr:row>18</xdr:row>
      <xdr:rowOff>0</xdr:rowOff>
    </xdr:from>
    <xdr:to>
      <xdr:col>6</xdr:col>
      <xdr:colOff>280035</xdr:colOff>
      <xdr:row>18</xdr:row>
      <xdr:rowOff>378460</xdr:rowOff>
    </xdr:to>
    <xdr:sp>
      <xdr:nvSpPr>
        <xdr:cNvPr id="109" name="Text Box 43"/>
        <xdr:cNvSpPr txBox="1"/>
      </xdr:nvSpPr>
      <xdr:spPr>
        <a:xfrm>
          <a:off x="5579110" y="10525125"/>
          <a:ext cx="44450" cy="378460"/>
        </a:xfrm>
        <a:prstGeom prst="rect">
          <a:avLst/>
        </a:prstGeom>
        <a:noFill/>
        <a:ln w="9525">
          <a:noFill/>
        </a:ln>
      </xdr:spPr>
    </xdr:sp>
    <xdr:clientData/>
  </xdr:twoCellAnchor>
  <xdr:twoCellAnchor editAs="oneCell">
    <xdr:from>
      <xdr:col>6</xdr:col>
      <xdr:colOff>245745</xdr:colOff>
      <xdr:row>13</xdr:row>
      <xdr:rowOff>0</xdr:rowOff>
    </xdr:from>
    <xdr:to>
      <xdr:col>6</xdr:col>
      <xdr:colOff>293370</xdr:colOff>
      <xdr:row>13</xdr:row>
      <xdr:rowOff>281305</xdr:rowOff>
    </xdr:to>
    <xdr:sp>
      <xdr:nvSpPr>
        <xdr:cNvPr id="110" name="Text Box 43"/>
        <xdr:cNvSpPr txBox="1"/>
      </xdr:nvSpPr>
      <xdr:spPr>
        <a:xfrm>
          <a:off x="5589270" y="7096125"/>
          <a:ext cx="47625" cy="281305"/>
        </a:xfrm>
        <a:prstGeom prst="rect">
          <a:avLst/>
        </a:prstGeom>
        <a:noFill/>
        <a:ln w="9525">
          <a:noFill/>
        </a:ln>
      </xdr:spPr>
    </xdr:sp>
    <xdr:clientData/>
  </xdr:twoCellAnchor>
  <xdr:twoCellAnchor editAs="oneCell">
    <xdr:from>
      <xdr:col>6</xdr:col>
      <xdr:colOff>0</xdr:colOff>
      <xdr:row>13</xdr:row>
      <xdr:rowOff>0</xdr:rowOff>
    </xdr:from>
    <xdr:to>
      <xdr:col>6</xdr:col>
      <xdr:colOff>112395</xdr:colOff>
      <xdr:row>13</xdr:row>
      <xdr:rowOff>287655</xdr:rowOff>
    </xdr:to>
    <xdr:sp>
      <xdr:nvSpPr>
        <xdr:cNvPr id="111" name="Text Box 43"/>
        <xdr:cNvSpPr txBox="1"/>
      </xdr:nvSpPr>
      <xdr:spPr>
        <a:xfrm>
          <a:off x="5343525" y="7096125"/>
          <a:ext cx="112395" cy="287655"/>
        </a:xfrm>
        <a:prstGeom prst="rect">
          <a:avLst/>
        </a:prstGeom>
        <a:noFill/>
        <a:ln w="9525">
          <a:noFill/>
        </a:ln>
      </xdr:spPr>
    </xdr:sp>
    <xdr:clientData/>
  </xdr:twoCellAnchor>
  <xdr:twoCellAnchor editAs="oneCell">
    <xdr:from>
      <xdr:col>6</xdr:col>
      <xdr:colOff>0</xdr:colOff>
      <xdr:row>13</xdr:row>
      <xdr:rowOff>0</xdr:rowOff>
    </xdr:from>
    <xdr:to>
      <xdr:col>6</xdr:col>
      <xdr:colOff>112395</xdr:colOff>
      <xdr:row>13</xdr:row>
      <xdr:rowOff>287655</xdr:rowOff>
    </xdr:to>
    <xdr:sp>
      <xdr:nvSpPr>
        <xdr:cNvPr id="112" name="Text Box 43"/>
        <xdr:cNvSpPr txBox="1"/>
      </xdr:nvSpPr>
      <xdr:spPr>
        <a:xfrm>
          <a:off x="5343525" y="7096125"/>
          <a:ext cx="112395" cy="287655"/>
        </a:xfrm>
        <a:prstGeom prst="rect">
          <a:avLst/>
        </a:prstGeom>
        <a:noFill/>
        <a:ln w="9525">
          <a:noFill/>
        </a:ln>
      </xdr:spPr>
    </xdr:sp>
    <xdr:clientData/>
  </xdr:twoCellAnchor>
  <xdr:twoCellAnchor editAs="oneCell">
    <xdr:from>
      <xdr:col>6</xdr:col>
      <xdr:colOff>235585</xdr:colOff>
      <xdr:row>13</xdr:row>
      <xdr:rowOff>0</xdr:rowOff>
    </xdr:from>
    <xdr:to>
      <xdr:col>6</xdr:col>
      <xdr:colOff>280035</xdr:colOff>
      <xdr:row>13</xdr:row>
      <xdr:rowOff>378460</xdr:rowOff>
    </xdr:to>
    <xdr:sp>
      <xdr:nvSpPr>
        <xdr:cNvPr id="113" name="Text Box 43"/>
        <xdr:cNvSpPr txBox="1"/>
      </xdr:nvSpPr>
      <xdr:spPr>
        <a:xfrm>
          <a:off x="5579110" y="7096125"/>
          <a:ext cx="44450" cy="378460"/>
        </a:xfrm>
        <a:prstGeom prst="rect">
          <a:avLst/>
        </a:prstGeom>
        <a:noFill/>
        <a:ln w="9525">
          <a:noFill/>
        </a:ln>
      </xdr:spPr>
    </xdr:sp>
    <xdr:clientData/>
  </xdr:twoCellAnchor>
  <xdr:twoCellAnchor editAs="oneCell">
    <xdr:from>
      <xdr:col>6</xdr:col>
      <xdr:colOff>0</xdr:colOff>
      <xdr:row>13</xdr:row>
      <xdr:rowOff>0</xdr:rowOff>
    </xdr:from>
    <xdr:to>
      <xdr:col>6</xdr:col>
      <xdr:colOff>112395</xdr:colOff>
      <xdr:row>13</xdr:row>
      <xdr:rowOff>378460</xdr:rowOff>
    </xdr:to>
    <xdr:sp>
      <xdr:nvSpPr>
        <xdr:cNvPr id="114" name="Text Box 43"/>
        <xdr:cNvSpPr txBox="1"/>
      </xdr:nvSpPr>
      <xdr:spPr>
        <a:xfrm>
          <a:off x="5343525" y="7096125"/>
          <a:ext cx="112395" cy="378460"/>
        </a:xfrm>
        <a:prstGeom prst="rect">
          <a:avLst/>
        </a:prstGeom>
        <a:noFill/>
        <a:ln w="9525">
          <a:noFill/>
        </a:ln>
      </xdr:spPr>
    </xdr:sp>
    <xdr:clientData/>
  </xdr:twoCellAnchor>
  <xdr:twoCellAnchor editAs="oneCell">
    <xdr:from>
      <xdr:col>6</xdr:col>
      <xdr:colOff>245745</xdr:colOff>
      <xdr:row>13</xdr:row>
      <xdr:rowOff>0</xdr:rowOff>
    </xdr:from>
    <xdr:to>
      <xdr:col>6</xdr:col>
      <xdr:colOff>290195</xdr:colOff>
      <xdr:row>13</xdr:row>
      <xdr:rowOff>280035</xdr:rowOff>
    </xdr:to>
    <xdr:sp>
      <xdr:nvSpPr>
        <xdr:cNvPr id="115" name="Text Box 43"/>
        <xdr:cNvSpPr txBox="1"/>
      </xdr:nvSpPr>
      <xdr:spPr>
        <a:xfrm>
          <a:off x="5589270" y="7096125"/>
          <a:ext cx="44450" cy="280035"/>
        </a:xfrm>
        <a:prstGeom prst="rect">
          <a:avLst/>
        </a:prstGeom>
        <a:noFill/>
        <a:ln w="9525">
          <a:noFill/>
        </a:ln>
      </xdr:spPr>
    </xdr:sp>
    <xdr:clientData/>
  </xdr:twoCellAnchor>
  <xdr:twoCellAnchor editAs="oneCell">
    <xdr:from>
      <xdr:col>6</xdr:col>
      <xdr:colOff>0</xdr:colOff>
      <xdr:row>13</xdr:row>
      <xdr:rowOff>0</xdr:rowOff>
    </xdr:from>
    <xdr:to>
      <xdr:col>6</xdr:col>
      <xdr:colOff>112395</xdr:colOff>
      <xdr:row>13</xdr:row>
      <xdr:rowOff>285750</xdr:rowOff>
    </xdr:to>
    <xdr:sp>
      <xdr:nvSpPr>
        <xdr:cNvPr id="116" name="Text Box 43"/>
        <xdr:cNvSpPr txBox="1"/>
      </xdr:nvSpPr>
      <xdr:spPr>
        <a:xfrm>
          <a:off x="5343525" y="7096125"/>
          <a:ext cx="112395" cy="285750"/>
        </a:xfrm>
        <a:prstGeom prst="rect">
          <a:avLst/>
        </a:prstGeom>
        <a:noFill/>
        <a:ln w="9525">
          <a:noFill/>
        </a:ln>
      </xdr:spPr>
    </xdr:sp>
    <xdr:clientData/>
  </xdr:twoCellAnchor>
  <xdr:twoCellAnchor editAs="oneCell">
    <xdr:from>
      <xdr:col>6</xdr:col>
      <xdr:colOff>0</xdr:colOff>
      <xdr:row>13</xdr:row>
      <xdr:rowOff>0</xdr:rowOff>
    </xdr:from>
    <xdr:to>
      <xdr:col>6</xdr:col>
      <xdr:colOff>112395</xdr:colOff>
      <xdr:row>13</xdr:row>
      <xdr:rowOff>285750</xdr:rowOff>
    </xdr:to>
    <xdr:sp>
      <xdr:nvSpPr>
        <xdr:cNvPr id="117" name="Text Box 43"/>
        <xdr:cNvSpPr txBox="1"/>
      </xdr:nvSpPr>
      <xdr:spPr>
        <a:xfrm>
          <a:off x="5343525" y="7096125"/>
          <a:ext cx="112395" cy="285750"/>
        </a:xfrm>
        <a:prstGeom prst="rect">
          <a:avLst/>
        </a:prstGeom>
        <a:noFill/>
        <a:ln w="9525">
          <a:noFill/>
        </a:ln>
      </xdr:spPr>
    </xdr:sp>
    <xdr:clientData/>
  </xdr:twoCellAnchor>
  <xdr:twoCellAnchor editAs="oneCell">
    <xdr:from>
      <xdr:col>6</xdr:col>
      <xdr:colOff>235585</xdr:colOff>
      <xdr:row>13</xdr:row>
      <xdr:rowOff>0</xdr:rowOff>
    </xdr:from>
    <xdr:to>
      <xdr:col>6</xdr:col>
      <xdr:colOff>280035</xdr:colOff>
      <xdr:row>13</xdr:row>
      <xdr:rowOff>378460</xdr:rowOff>
    </xdr:to>
    <xdr:sp>
      <xdr:nvSpPr>
        <xdr:cNvPr id="118" name="Text Box 43"/>
        <xdr:cNvSpPr txBox="1"/>
      </xdr:nvSpPr>
      <xdr:spPr>
        <a:xfrm>
          <a:off x="5579110" y="7096125"/>
          <a:ext cx="44450" cy="378460"/>
        </a:xfrm>
        <a:prstGeom prst="rect">
          <a:avLst/>
        </a:prstGeom>
        <a:noFill/>
        <a:ln w="9525">
          <a:noFill/>
        </a:ln>
      </xdr:spPr>
    </xdr:sp>
    <xdr:clientData/>
  </xdr:twoCellAnchor>
  <xdr:twoCellAnchor editAs="oneCell">
    <xdr:from>
      <xdr:col>6</xdr:col>
      <xdr:colOff>0</xdr:colOff>
      <xdr:row>13</xdr:row>
      <xdr:rowOff>0</xdr:rowOff>
    </xdr:from>
    <xdr:to>
      <xdr:col>6</xdr:col>
      <xdr:colOff>112395</xdr:colOff>
      <xdr:row>13</xdr:row>
      <xdr:rowOff>378460</xdr:rowOff>
    </xdr:to>
    <xdr:sp>
      <xdr:nvSpPr>
        <xdr:cNvPr id="119" name="Text Box 43"/>
        <xdr:cNvSpPr txBox="1"/>
      </xdr:nvSpPr>
      <xdr:spPr>
        <a:xfrm>
          <a:off x="5343525" y="7096125"/>
          <a:ext cx="112395" cy="378460"/>
        </a:xfrm>
        <a:prstGeom prst="rect">
          <a:avLst/>
        </a:prstGeom>
        <a:noFill/>
        <a:ln w="9525">
          <a:noFill/>
        </a:ln>
      </xdr:spPr>
    </xdr:sp>
    <xdr:clientData/>
  </xdr:twoCellAnchor>
  <xdr:twoCellAnchor editAs="oneCell">
    <xdr:from>
      <xdr:col>6</xdr:col>
      <xdr:colOff>235585</xdr:colOff>
      <xdr:row>13</xdr:row>
      <xdr:rowOff>0</xdr:rowOff>
    </xdr:from>
    <xdr:to>
      <xdr:col>6</xdr:col>
      <xdr:colOff>280035</xdr:colOff>
      <xdr:row>13</xdr:row>
      <xdr:rowOff>378460</xdr:rowOff>
    </xdr:to>
    <xdr:sp>
      <xdr:nvSpPr>
        <xdr:cNvPr id="120" name="Text Box 43"/>
        <xdr:cNvSpPr txBox="1"/>
      </xdr:nvSpPr>
      <xdr:spPr>
        <a:xfrm>
          <a:off x="5579110" y="7096125"/>
          <a:ext cx="44450" cy="378460"/>
        </a:xfrm>
        <a:prstGeom prst="rect">
          <a:avLst/>
        </a:prstGeom>
        <a:noFill/>
        <a:ln w="9525">
          <a:noFill/>
        </a:ln>
      </xdr:spPr>
    </xdr:sp>
    <xdr:clientData/>
  </xdr:twoCellAnchor>
  <xdr:twoCellAnchor editAs="oneCell">
    <xdr:from>
      <xdr:col>6</xdr:col>
      <xdr:colOff>235585</xdr:colOff>
      <xdr:row>13</xdr:row>
      <xdr:rowOff>0</xdr:rowOff>
    </xdr:from>
    <xdr:to>
      <xdr:col>6</xdr:col>
      <xdr:colOff>280035</xdr:colOff>
      <xdr:row>13</xdr:row>
      <xdr:rowOff>378460</xdr:rowOff>
    </xdr:to>
    <xdr:sp>
      <xdr:nvSpPr>
        <xdr:cNvPr id="121" name="Text Box 43"/>
        <xdr:cNvSpPr txBox="1"/>
      </xdr:nvSpPr>
      <xdr:spPr>
        <a:xfrm>
          <a:off x="5579110" y="7096125"/>
          <a:ext cx="44450" cy="378460"/>
        </a:xfrm>
        <a:prstGeom prst="rect">
          <a:avLst/>
        </a:prstGeom>
        <a:noFill/>
        <a:ln w="9525">
          <a:noFill/>
        </a:ln>
      </xdr:spPr>
    </xdr:sp>
    <xdr:clientData/>
  </xdr:twoCellAnchor>
  <xdr:twoCellAnchor editAs="oneCell">
    <xdr:from>
      <xdr:col>6</xdr:col>
      <xdr:colOff>245745</xdr:colOff>
      <xdr:row>13</xdr:row>
      <xdr:rowOff>0</xdr:rowOff>
    </xdr:from>
    <xdr:to>
      <xdr:col>6</xdr:col>
      <xdr:colOff>293370</xdr:colOff>
      <xdr:row>13</xdr:row>
      <xdr:rowOff>281305</xdr:rowOff>
    </xdr:to>
    <xdr:sp>
      <xdr:nvSpPr>
        <xdr:cNvPr id="122" name="Text Box 43"/>
        <xdr:cNvSpPr txBox="1"/>
      </xdr:nvSpPr>
      <xdr:spPr>
        <a:xfrm>
          <a:off x="5589270" y="7096125"/>
          <a:ext cx="47625" cy="281305"/>
        </a:xfrm>
        <a:prstGeom prst="rect">
          <a:avLst/>
        </a:prstGeom>
        <a:noFill/>
        <a:ln w="9525">
          <a:noFill/>
        </a:ln>
      </xdr:spPr>
    </xdr:sp>
    <xdr:clientData/>
  </xdr:twoCellAnchor>
  <xdr:twoCellAnchor editAs="oneCell">
    <xdr:from>
      <xdr:col>6</xdr:col>
      <xdr:colOff>0</xdr:colOff>
      <xdr:row>13</xdr:row>
      <xdr:rowOff>0</xdr:rowOff>
    </xdr:from>
    <xdr:to>
      <xdr:col>6</xdr:col>
      <xdr:colOff>112395</xdr:colOff>
      <xdr:row>13</xdr:row>
      <xdr:rowOff>287655</xdr:rowOff>
    </xdr:to>
    <xdr:sp>
      <xdr:nvSpPr>
        <xdr:cNvPr id="123" name="Text Box 43"/>
        <xdr:cNvSpPr txBox="1"/>
      </xdr:nvSpPr>
      <xdr:spPr>
        <a:xfrm>
          <a:off x="5343525" y="7096125"/>
          <a:ext cx="112395" cy="287655"/>
        </a:xfrm>
        <a:prstGeom prst="rect">
          <a:avLst/>
        </a:prstGeom>
        <a:noFill/>
        <a:ln w="9525">
          <a:noFill/>
        </a:ln>
      </xdr:spPr>
    </xdr:sp>
    <xdr:clientData/>
  </xdr:twoCellAnchor>
  <xdr:twoCellAnchor editAs="oneCell">
    <xdr:from>
      <xdr:col>6</xdr:col>
      <xdr:colOff>0</xdr:colOff>
      <xdr:row>13</xdr:row>
      <xdr:rowOff>0</xdr:rowOff>
    </xdr:from>
    <xdr:to>
      <xdr:col>6</xdr:col>
      <xdr:colOff>112395</xdr:colOff>
      <xdr:row>13</xdr:row>
      <xdr:rowOff>287655</xdr:rowOff>
    </xdr:to>
    <xdr:sp>
      <xdr:nvSpPr>
        <xdr:cNvPr id="124" name="Text Box 43"/>
        <xdr:cNvSpPr txBox="1"/>
      </xdr:nvSpPr>
      <xdr:spPr>
        <a:xfrm>
          <a:off x="5343525" y="7096125"/>
          <a:ext cx="112395" cy="287655"/>
        </a:xfrm>
        <a:prstGeom prst="rect">
          <a:avLst/>
        </a:prstGeom>
        <a:noFill/>
        <a:ln w="9525">
          <a:noFill/>
        </a:ln>
      </xdr:spPr>
    </xdr:sp>
    <xdr:clientData/>
  </xdr:twoCellAnchor>
  <xdr:twoCellAnchor editAs="oneCell">
    <xdr:from>
      <xdr:col>6</xdr:col>
      <xdr:colOff>235585</xdr:colOff>
      <xdr:row>13</xdr:row>
      <xdr:rowOff>0</xdr:rowOff>
    </xdr:from>
    <xdr:to>
      <xdr:col>6</xdr:col>
      <xdr:colOff>280035</xdr:colOff>
      <xdr:row>13</xdr:row>
      <xdr:rowOff>378460</xdr:rowOff>
    </xdr:to>
    <xdr:sp>
      <xdr:nvSpPr>
        <xdr:cNvPr id="125" name="Text Box 43"/>
        <xdr:cNvSpPr txBox="1"/>
      </xdr:nvSpPr>
      <xdr:spPr>
        <a:xfrm>
          <a:off x="5579110" y="7096125"/>
          <a:ext cx="44450" cy="378460"/>
        </a:xfrm>
        <a:prstGeom prst="rect">
          <a:avLst/>
        </a:prstGeom>
        <a:noFill/>
        <a:ln w="9525">
          <a:noFill/>
        </a:ln>
      </xdr:spPr>
    </xdr:sp>
    <xdr:clientData/>
  </xdr:twoCellAnchor>
  <xdr:twoCellAnchor editAs="oneCell">
    <xdr:from>
      <xdr:col>6</xdr:col>
      <xdr:colOff>0</xdr:colOff>
      <xdr:row>13</xdr:row>
      <xdr:rowOff>0</xdr:rowOff>
    </xdr:from>
    <xdr:to>
      <xdr:col>6</xdr:col>
      <xdr:colOff>112395</xdr:colOff>
      <xdr:row>13</xdr:row>
      <xdr:rowOff>378460</xdr:rowOff>
    </xdr:to>
    <xdr:sp>
      <xdr:nvSpPr>
        <xdr:cNvPr id="126" name="Text Box 43"/>
        <xdr:cNvSpPr txBox="1"/>
      </xdr:nvSpPr>
      <xdr:spPr>
        <a:xfrm>
          <a:off x="5343525" y="7096125"/>
          <a:ext cx="112395" cy="378460"/>
        </a:xfrm>
        <a:prstGeom prst="rect">
          <a:avLst/>
        </a:prstGeom>
        <a:noFill/>
        <a:ln w="9525">
          <a:noFill/>
        </a:ln>
      </xdr:spPr>
    </xdr:sp>
    <xdr:clientData/>
  </xdr:twoCellAnchor>
  <xdr:twoCellAnchor editAs="oneCell">
    <xdr:from>
      <xdr:col>6</xdr:col>
      <xdr:colOff>245745</xdr:colOff>
      <xdr:row>13</xdr:row>
      <xdr:rowOff>0</xdr:rowOff>
    </xdr:from>
    <xdr:to>
      <xdr:col>6</xdr:col>
      <xdr:colOff>290195</xdr:colOff>
      <xdr:row>13</xdr:row>
      <xdr:rowOff>280035</xdr:rowOff>
    </xdr:to>
    <xdr:sp>
      <xdr:nvSpPr>
        <xdr:cNvPr id="127" name="Text Box 43"/>
        <xdr:cNvSpPr txBox="1"/>
      </xdr:nvSpPr>
      <xdr:spPr>
        <a:xfrm>
          <a:off x="5589270" y="7096125"/>
          <a:ext cx="44450" cy="280035"/>
        </a:xfrm>
        <a:prstGeom prst="rect">
          <a:avLst/>
        </a:prstGeom>
        <a:noFill/>
        <a:ln w="9525">
          <a:noFill/>
        </a:ln>
      </xdr:spPr>
    </xdr:sp>
    <xdr:clientData/>
  </xdr:twoCellAnchor>
  <xdr:twoCellAnchor editAs="oneCell">
    <xdr:from>
      <xdr:col>6</xdr:col>
      <xdr:colOff>0</xdr:colOff>
      <xdr:row>13</xdr:row>
      <xdr:rowOff>0</xdr:rowOff>
    </xdr:from>
    <xdr:to>
      <xdr:col>6</xdr:col>
      <xdr:colOff>112395</xdr:colOff>
      <xdr:row>13</xdr:row>
      <xdr:rowOff>285750</xdr:rowOff>
    </xdr:to>
    <xdr:sp>
      <xdr:nvSpPr>
        <xdr:cNvPr id="128" name="Text Box 43"/>
        <xdr:cNvSpPr txBox="1"/>
      </xdr:nvSpPr>
      <xdr:spPr>
        <a:xfrm>
          <a:off x="5343525" y="7096125"/>
          <a:ext cx="112395" cy="285750"/>
        </a:xfrm>
        <a:prstGeom prst="rect">
          <a:avLst/>
        </a:prstGeom>
        <a:noFill/>
        <a:ln w="9525">
          <a:noFill/>
        </a:ln>
      </xdr:spPr>
    </xdr:sp>
    <xdr:clientData/>
  </xdr:twoCellAnchor>
  <xdr:twoCellAnchor editAs="oneCell">
    <xdr:from>
      <xdr:col>6</xdr:col>
      <xdr:colOff>0</xdr:colOff>
      <xdr:row>13</xdr:row>
      <xdr:rowOff>0</xdr:rowOff>
    </xdr:from>
    <xdr:to>
      <xdr:col>6</xdr:col>
      <xdr:colOff>112395</xdr:colOff>
      <xdr:row>13</xdr:row>
      <xdr:rowOff>285750</xdr:rowOff>
    </xdr:to>
    <xdr:sp>
      <xdr:nvSpPr>
        <xdr:cNvPr id="129" name="Text Box 43"/>
        <xdr:cNvSpPr txBox="1"/>
      </xdr:nvSpPr>
      <xdr:spPr>
        <a:xfrm>
          <a:off x="5343525" y="7096125"/>
          <a:ext cx="112395" cy="285750"/>
        </a:xfrm>
        <a:prstGeom prst="rect">
          <a:avLst/>
        </a:prstGeom>
        <a:noFill/>
        <a:ln w="9525">
          <a:noFill/>
        </a:ln>
      </xdr:spPr>
    </xdr:sp>
    <xdr:clientData/>
  </xdr:twoCellAnchor>
  <xdr:twoCellAnchor editAs="oneCell">
    <xdr:from>
      <xdr:col>6</xdr:col>
      <xdr:colOff>235585</xdr:colOff>
      <xdr:row>13</xdr:row>
      <xdr:rowOff>0</xdr:rowOff>
    </xdr:from>
    <xdr:to>
      <xdr:col>6</xdr:col>
      <xdr:colOff>280035</xdr:colOff>
      <xdr:row>13</xdr:row>
      <xdr:rowOff>378460</xdr:rowOff>
    </xdr:to>
    <xdr:sp>
      <xdr:nvSpPr>
        <xdr:cNvPr id="130" name="Text Box 43"/>
        <xdr:cNvSpPr txBox="1"/>
      </xdr:nvSpPr>
      <xdr:spPr>
        <a:xfrm>
          <a:off x="5579110" y="7096125"/>
          <a:ext cx="44450" cy="378460"/>
        </a:xfrm>
        <a:prstGeom prst="rect">
          <a:avLst/>
        </a:prstGeom>
        <a:noFill/>
        <a:ln w="9525">
          <a:noFill/>
        </a:ln>
      </xdr:spPr>
    </xdr:sp>
    <xdr:clientData/>
  </xdr:twoCellAnchor>
  <xdr:twoCellAnchor editAs="oneCell">
    <xdr:from>
      <xdr:col>6</xdr:col>
      <xdr:colOff>0</xdr:colOff>
      <xdr:row>13</xdr:row>
      <xdr:rowOff>0</xdr:rowOff>
    </xdr:from>
    <xdr:to>
      <xdr:col>6</xdr:col>
      <xdr:colOff>112395</xdr:colOff>
      <xdr:row>13</xdr:row>
      <xdr:rowOff>378460</xdr:rowOff>
    </xdr:to>
    <xdr:sp>
      <xdr:nvSpPr>
        <xdr:cNvPr id="131" name="Text Box 43"/>
        <xdr:cNvSpPr txBox="1"/>
      </xdr:nvSpPr>
      <xdr:spPr>
        <a:xfrm>
          <a:off x="5343525" y="7096125"/>
          <a:ext cx="112395" cy="378460"/>
        </a:xfrm>
        <a:prstGeom prst="rect">
          <a:avLst/>
        </a:prstGeom>
        <a:noFill/>
        <a:ln w="9525">
          <a:noFill/>
        </a:ln>
      </xdr:spPr>
    </xdr:sp>
    <xdr:clientData/>
  </xdr:twoCellAnchor>
  <xdr:twoCellAnchor editAs="oneCell">
    <xdr:from>
      <xdr:col>6</xdr:col>
      <xdr:colOff>235585</xdr:colOff>
      <xdr:row>13</xdr:row>
      <xdr:rowOff>0</xdr:rowOff>
    </xdr:from>
    <xdr:to>
      <xdr:col>6</xdr:col>
      <xdr:colOff>280035</xdr:colOff>
      <xdr:row>13</xdr:row>
      <xdr:rowOff>378460</xdr:rowOff>
    </xdr:to>
    <xdr:sp>
      <xdr:nvSpPr>
        <xdr:cNvPr id="132" name="Text Box 43"/>
        <xdr:cNvSpPr txBox="1"/>
      </xdr:nvSpPr>
      <xdr:spPr>
        <a:xfrm>
          <a:off x="5579110" y="7096125"/>
          <a:ext cx="44450" cy="378460"/>
        </a:xfrm>
        <a:prstGeom prst="rect">
          <a:avLst/>
        </a:prstGeom>
        <a:noFill/>
        <a:ln w="9525">
          <a:noFill/>
        </a:ln>
      </xdr:spPr>
    </xdr:sp>
    <xdr:clientData/>
  </xdr:twoCellAnchor>
  <xdr:twoCellAnchor editAs="oneCell">
    <xdr:from>
      <xdr:col>6</xdr:col>
      <xdr:colOff>235585</xdr:colOff>
      <xdr:row>13</xdr:row>
      <xdr:rowOff>0</xdr:rowOff>
    </xdr:from>
    <xdr:to>
      <xdr:col>6</xdr:col>
      <xdr:colOff>280035</xdr:colOff>
      <xdr:row>13</xdr:row>
      <xdr:rowOff>378460</xdr:rowOff>
    </xdr:to>
    <xdr:sp>
      <xdr:nvSpPr>
        <xdr:cNvPr id="133" name="Text Box 43"/>
        <xdr:cNvSpPr txBox="1"/>
      </xdr:nvSpPr>
      <xdr:spPr>
        <a:xfrm>
          <a:off x="5579110" y="7096125"/>
          <a:ext cx="44450" cy="378460"/>
        </a:xfrm>
        <a:prstGeom prst="rect">
          <a:avLst/>
        </a:prstGeom>
        <a:noFill/>
        <a:ln w="9525">
          <a:noFill/>
        </a:ln>
      </xdr:spPr>
    </xdr:sp>
    <xdr:clientData/>
  </xdr:twoCellAnchor>
  <xdr:twoCellAnchor editAs="oneCell">
    <xdr:from>
      <xdr:col>6</xdr:col>
      <xdr:colOff>245745</xdr:colOff>
      <xdr:row>17</xdr:row>
      <xdr:rowOff>0</xdr:rowOff>
    </xdr:from>
    <xdr:to>
      <xdr:col>6</xdr:col>
      <xdr:colOff>293370</xdr:colOff>
      <xdr:row>17</xdr:row>
      <xdr:rowOff>281305</xdr:rowOff>
    </xdr:to>
    <xdr:sp>
      <xdr:nvSpPr>
        <xdr:cNvPr id="134" name="Text Box 43"/>
        <xdr:cNvSpPr txBox="1"/>
      </xdr:nvSpPr>
      <xdr:spPr>
        <a:xfrm>
          <a:off x="5589270" y="9839325"/>
          <a:ext cx="47625" cy="281305"/>
        </a:xfrm>
        <a:prstGeom prst="rect">
          <a:avLst/>
        </a:prstGeom>
        <a:noFill/>
        <a:ln w="9525">
          <a:noFill/>
        </a:ln>
      </xdr:spPr>
    </xdr:sp>
    <xdr:clientData/>
  </xdr:twoCellAnchor>
  <xdr:twoCellAnchor editAs="oneCell">
    <xdr:from>
      <xdr:col>6</xdr:col>
      <xdr:colOff>0</xdr:colOff>
      <xdr:row>17</xdr:row>
      <xdr:rowOff>0</xdr:rowOff>
    </xdr:from>
    <xdr:to>
      <xdr:col>6</xdr:col>
      <xdr:colOff>112395</xdr:colOff>
      <xdr:row>17</xdr:row>
      <xdr:rowOff>287655</xdr:rowOff>
    </xdr:to>
    <xdr:sp>
      <xdr:nvSpPr>
        <xdr:cNvPr id="135" name="Text Box 43"/>
        <xdr:cNvSpPr txBox="1"/>
      </xdr:nvSpPr>
      <xdr:spPr>
        <a:xfrm>
          <a:off x="5343525" y="9839325"/>
          <a:ext cx="112395" cy="287655"/>
        </a:xfrm>
        <a:prstGeom prst="rect">
          <a:avLst/>
        </a:prstGeom>
        <a:noFill/>
        <a:ln w="9525">
          <a:noFill/>
        </a:ln>
      </xdr:spPr>
    </xdr:sp>
    <xdr:clientData/>
  </xdr:twoCellAnchor>
  <xdr:twoCellAnchor editAs="oneCell">
    <xdr:from>
      <xdr:col>6</xdr:col>
      <xdr:colOff>0</xdr:colOff>
      <xdr:row>17</xdr:row>
      <xdr:rowOff>0</xdr:rowOff>
    </xdr:from>
    <xdr:to>
      <xdr:col>6</xdr:col>
      <xdr:colOff>112395</xdr:colOff>
      <xdr:row>17</xdr:row>
      <xdr:rowOff>287655</xdr:rowOff>
    </xdr:to>
    <xdr:sp>
      <xdr:nvSpPr>
        <xdr:cNvPr id="136" name="Text Box 43"/>
        <xdr:cNvSpPr txBox="1"/>
      </xdr:nvSpPr>
      <xdr:spPr>
        <a:xfrm>
          <a:off x="5343525" y="9839325"/>
          <a:ext cx="112395" cy="287655"/>
        </a:xfrm>
        <a:prstGeom prst="rect">
          <a:avLst/>
        </a:prstGeom>
        <a:noFill/>
        <a:ln w="9525">
          <a:noFill/>
        </a:ln>
      </xdr:spPr>
    </xdr:sp>
    <xdr:clientData/>
  </xdr:twoCellAnchor>
  <xdr:twoCellAnchor editAs="oneCell">
    <xdr:from>
      <xdr:col>6</xdr:col>
      <xdr:colOff>235585</xdr:colOff>
      <xdr:row>17</xdr:row>
      <xdr:rowOff>0</xdr:rowOff>
    </xdr:from>
    <xdr:to>
      <xdr:col>6</xdr:col>
      <xdr:colOff>280035</xdr:colOff>
      <xdr:row>17</xdr:row>
      <xdr:rowOff>378460</xdr:rowOff>
    </xdr:to>
    <xdr:sp>
      <xdr:nvSpPr>
        <xdr:cNvPr id="137" name="Text Box 43"/>
        <xdr:cNvSpPr txBox="1"/>
      </xdr:nvSpPr>
      <xdr:spPr>
        <a:xfrm>
          <a:off x="5579110" y="9839325"/>
          <a:ext cx="44450" cy="378460"/>
        </a:xfrm>
        <a:prstGeom prst="rect">
          <a:avLst/>
        </a:prstGeom>
        <a:noFill/>
        <a:ln w="9525">
          <a:noFill/>
        </a:ln>
      </xdr:spPr>
    </xdr:sp>
    <xdr:clientData/>
  </xdr:twoCellAnchor>
  <xdr:twoCellAnchor editAs="oneCell">
    <xdr:from>
      <xdr:col>6</xdr:col>
      <xdr:colOff>0</xdr:colOff>
      <xdr:row>17</xdr:row>
      <xdr:rowOff>0</xdr:rowOff>
    </xdr:from>
    <xdr:to>
      <xdr:col>6</xdr:col>
      <xdr:colOff>112395</xdr:colOff>
      <xdr:row>17</xdr:row>
      <xdr:rowOff>378460</xdr:rowOff>
    </xdr:to>
    <xdr:sp>
      <xdr:nvSpPr>
        <xdr:cNvPr id="138" name="Text Box 43"/>
        <xdr:cNvSpPr txBox="1"/>
      </xdr:nvSpPr>
      <xdr:spPr>
        <a:xfrm>
          <a:off x="5343525" y="9839325"/>
          <a:ext cx="112395" cy="378460"/>
        </a:xfrm>
        <a:prstGeom prst="rect">
          <a:avLst/>
        </a:prstGeom>
        <a:noFill/>
        <a:ln w="9525">
          <a:noFill/>
        </a:ln>
      </xdr:spPr>
    </xdr:sp>
    <xdr:clientData/>
  </xdr:twoCellAnchor>
  <xdr:twoCellAnchor editAs="oneCell">
    <xdr:from>
      <xdr:col>6</xdr:col>
      <xdr:colOff>245745</xdr:colOff>
      <xdr:row>17</xdr:row>
      <xdr:rowOff>0</xdr:rowOff>
    </xdr:from>
    <xdr:to>
      <xdr:col>6</xdr:col>
      <xdr:colOff>290195</xdr:colOff>
      <xdr:row>17</xdr:row>
      <xdr:rowOff>280035</xdr:rowOff>
    </xdr:to>
    <xdr:sp>
      <xdr:nvSpPr>
        <xdr:cNvPr id="139" name="Text Box 43"/>
        <xdr:cNvSpPr txBox="1"/>
      </xdr:nvSpPr>
      <xdr:spPr>
        <a:xfrm>
          <a:off x="5589270" y="9839325"/>
          <a:ext cx="44450" cy="280035"/>
        </a:xfrm>
        <a:prstGeom prst="rect">
          <a:avLst/>
        </a:prstGeom>
        <a:noFill/>
        <a:ln w="9525">
          <a:noFill/>
        </a:ln>
      </xdr:spPr>
    </xdr:sp>
    <xdr:clientData/>
  </xdr:twoCellAnchor>
  <xdr:twoCellAnchor editAs="oneCell">
    <xdr:from>
      <xdr:col>6</xdr:col>
      <xdr:colOff>0</xdr:colOff>
      <xdr:row>17</xdr:row>
      <xdr:rowOff>0</xdr:rowOff>
    </xdr:from>
    <xdr:to>
      <xdr:col>6</xdr:col>
      <xdr:colOff>112395</xdr:colOff>
      <xdr:row>17</xdr:row>
      <xdr:rowOff>285750</xdr:rowOff>
    </xdr:to>
    <xdr:sp>
      <xdr:nvSpPr>
        <xdr:cNvPr id="140" name="Text Box 43"/>
        <xdr:cNvSpPr txBox="1"/>
      </xdr:nvSpPr>
      <xdr:spPr>
        <a:xfrm>
          <a:off x="5343525" y="9839325"/>
          <a:ext cx="112395" cy="285750"/>
        </a:xfrm>
        <a:prstGeom prst="rect">
          <a:avLst/>
        </a:prstGeom>
        <a:noFill/>
        <a:ln w="9525">
          <a:noFill/>
        </a:ln>
      </xdr:spPr>
    </xdr:sp>
    <xdr:clientData/>
  </xdr:twoCellAnchor>
  <xdr:twoCellAnchor editAs="oneCell">
    <xdr:from>
      <xdr:col>6</xdr:col>
      <xdr:colOff>0</xdr:colOff>
      <xdr:row>17</xdr:row>
      <xdr:rowOff>0</xdr:rowOff>
    </xdr:from>
    <xdr:to>
      <xdr:col>6</xdr:col>
      <xdr:colOff>112395</xdr:colOff>
      <xdr:row>17</xdr:row>
      <xdr:rowOff>285750</xdr:rowOff>
    </xdr:to>
    <xdr:sp>
      <xdr:nvSpPr>
        <xdr:cNvPr id="141" name="Text Box 43"/>
        <xdr:cNvSpPr txBox="1"/>
      </xdr:nvSpPr>
      <xdr:spPr>
        <a:xfrm>
          <a:off x="5343525" y="9839325"/>
          <a:ext cx="112395" cy="285750"/>
        </a:xfrm>
        <a:prstGeom prst="rect">
          <a:avLst/>
        </a:prstGeom>
        <a:noFill/>
        <a:ln w="9525">
          <a:noFill/>
        </a:ln>
      </xdr:spPr>
    </xdr:sp>
    <xdr:clientData/>
  </xdr:twoCellAnchor>
  <xdr:twoCellAnchor editAs="oneCell">
    <xdr:from>
      <xdr:col>6</xdr:col>
      <xdr:colOff>235585</xdr:colOff>
      <xdr:row>17</xdr:row>
      <xdr:rowOff>0</xdr:rowOff>
    </xdr:from>
    <xdr:to>
      <xdr:col>6</xdr:col>
      <xdr:colOff>280035</xdr:colOff>
      <xdr:row>17</xdr:row>
      <xdr:rowOff>378460</xdr:rowOff>
    </xdr:to>
    <xdr:sp>
      <xdr:nvSpPr>
        <xdr:cNvPr id="142" name="Text Box 43"/>
        <xdr:cNvSpPr txBox="1"/>
      </xdr:nvSpPr>
      <xdr:spPr>
        <a:xfrm>
          <a:off x="5579110" y="9839325"/>
          <a:ext cx="44450" cy="378460"/>
        </a:xfrm>
        <a:prstGeom prst="rect">
          <a:avLst/>
        </a:prstGeom>
        <a:noFill/>
        <a:ln w="9525">
          <a:noFill/>
        </a:ln>
      </xdr:spPr>
    </xdr:sp>
    <xdr:clientData/>
  </xdr:twoCellAnchor>
  <xdr:twoCellAnchor editAs="oneCell">
    <xdr:from>
      <xdr:col>6</xdr:col>
      <xdr:colOff>0</xdr:colOff>
      <xdr:row>17</xdr:row>
      <xdr:rowOff>0</xdr:rowOff>
    </xdr:from>
    <xdr:to>
      <xdr:col>6</xdr:col>
      <xdr:colOff>112395</xdr:colOff>
      <xdr:row>17</xdr:row>
      <xdr:rowOff>378460</xdr:rowOff>
    </xdr:to>
    <xdr:sp>
      <xdr:nvSpPr>
        <xdr:cNvPr id="143" name="Text Box 43"/>
        <xdr:cNvSpPr txBox="1"/>
      </xdr:nvSpPr>
      <xdr:spPr>
        <a:xfrm>
          <a:off x="5343525" y="9839325"/>
          <a:ext cx="112395" cy="378460"/>
        </a:xfrm>
        <a:prstGeom prst="rect">
          <a:avLst/>
        </a:prstGeom>
        <a:noFill/>
        <a:ln w="9525">
          <a:noFill/>
        </a:ln>
      </xdr:spPr>
    </xdr:sp>
    <xdr:clientData/>
  </xdr:twoCellAnchor>
  <xdr:twoCellAnchor editAs="oneCell">
    <xdr:from>
      <xdr:col>6</xdr:col>
      <xdr:colOff>235585</xdr:colOff>
      <xdr:row>17</xdr:row>
      <xdr:rowOff>0</xdr:rowOff>
    </xdr:from>
    <xdr:to>
      <xdr:col>6</xdr:col>
      <xdr:colOff>280035</xdr:colOff>
      <xdr:row>17</xdr:row>
      <xdr:rowOff>378460</xdr:rowOff>
    </xdr:to>
    <xdr:sp>
      <xdr:nvSpPr>
        <xdr:cNvPr id="144" name="Text Box 43"/>
        <xdr:cNvSpPr txBox="1"/>
      </xdr:nvSpPr>
      <xdr:spPr>
        <a:xfrm>
          <a:off x="5579110" y="9839325"/>
          <a:ext cx="44450" cy="378460"/>
        </a:xfrm>
        <a:prstGeom prst="rect">
          <a:avLst/>
        </a:prstGeom>
        <a:noFill/>
        <a:ln w="9525">
          <a:noFill/>
        </a:ln>
      </xdr:spPr>
    </xdr:sp>
    <xdr:clientData/>
  </xdr:twoCellAnchor>
  <xdr:twoCellAnchor editAs="oneCell">
    <xdr:from>
      <xdr:col>6</xdr:col>
      <xdr:colOff>235585</xdr:colOff>
      <xdr:row>17</xdr:row>
      <xdr:rowOff>0</xdr:rowOff>
    </xdr:from>
    <xdr:to>
      <xdr:col>6</xdr:col>
      <xdr:colOff>280035</xdr:colOff>
      <xdr:row>17</xdr:row>
      <xdr:rowOff>378460</xdr:rowOff>
    </xdr:to>
    <xdr:sp>
      <xdr:nvSpPr>
        <xdr:cNvPr id="145" name="Text Box 43"/>
        <xdr:cNvSpPr txBox="1"/>
      </xdr:nvSpPr>
      <xdr:spPr>
        <a:xfrm>
          <a:off x="5579110" y="9839325"/>
          <a:ext cx="44450" cy="378460"/>
        </a:xfrm>
        <a:prstGeom prst="rect">
          <a:avLst/>
        </a:prstGeom>
        <a:noFill/>
        <a:ln w="9525">
          <a:noFill/>
        </a:ln>
      </xdr:spPr>
    </xdr:sp>
    <xdr:clientData/>
  </xdr:twoCellAnchor>
  <xdr:twoCellAnchor editAs="oneCell">
    <xdr:from>
      <xdr:col>6</xdr:col>
      <xdr:colOff>245745</xdr:colOff>
      <xdr:row>17</xdr:row>
      <xdr:rowOff>0</xdr:rowOff>
    </xdr:from>
    <xdr:to>
      <xdr:col>6</xdr:col>
      <xdr:colOff>293370</xdr:colOff>
      <xdr:row>17</xdr:row>
      <xdr:rowOff>281305</xdr:rowOff>
    </xdr:to>
    <xdr:sp>
      <xdr:nvSpPr>
        <xdr:cNvPr id="146" name="Text Box 43"/>
        <xdr:cNvSpPr txBox="1"/>
      </xdr:nvSpPr>
      <xdr:spPr>
        <a:xfrm>
          <a:off x="5589270" y="9839325"/>
          <a:ext cx="47625" cy="281305"/>
        </a:xfrm>
        <a:prstGeom prst="rect">
          <a:avLst/>
        </a:prstGeom>
        <a:noFill/>
        <a:ln w="9525">
          <a:noFill/>
        </a:ln>
      </xdr:spPr>
    </xdr:sp>
    <xdr:clientData/>
  </xdr:twoCellAnchor>
  <xdr:twoCellAnchor editAs="oneCell">
    <xdr:from>
      <xdr:col>6</xdr:col>
      <xdr:colOff>0</xdr:colOff>
      <xdr:row>17</xdr:row>
      <xdr:rowOff>0</xdr:rowOff>
    </xdr:from>
    <xdr:to>
      <xdr:col>6</xdr:col>
      <xdr:colOff>112395</xdr:colOff>
      <xdr:row>17</xdr:row>
      <xdr:rowOff>287655</xdr:rowOff>
    </xdr:to>
    <xdr:sp>
      <xdr:nvSpPr>
        <xdr:cNvPr id="147" name="Text Box 43"/>
        <xdr:cNvSpPr txBox="1"/>
      </xdr:nvSpPr>
      <xdr:spPr>
        <a:xfrm>
          <a:off x="5343525" y="9839325"/>
          <a:ext cx="112395" cy="287655"/>
        </a:xfrm>
        <a:prstGeom prst="rect">
          <a:avLst/>
        </a:prstGeom>
        <a:noFill/>
        <a:ln w="9525">
          <a:noFill/>
        </a:ln>
      </xdr:spPr>
    </xdr:sp>
    <xdr:clientData/>
  </xdr:twoCellAnchor>
  <xdr:twoCellAnchor editAs="oneCell">
    <xdr:from>
      <xdr:col>6</xdr:col>
      <xdr:colOff>0</xdr:colOff>
      <xdr:row>17</xdr:row>
      <xdr:rowOff>0</xdr:rowOff>
    </xdr:from>
    <xdr:to>
      <xdr:col>6</xdr:col>
      <xdr:colOff>112395</xdr:colOff>
      <xdr:row>17</xdr:row>
      <xdr:rowOff>287655</xdr:rowOff>
    </xdr:to>
    <xdr:sp>
      <xdr:nvSpPr>
        <xdr:cNvPr id="148" name="Text Box 43"/>
        <xdr:cNvSpPr txBox="1"/>
      </xdr:nvSpPr>
      <xdr:spPr>
        <a:xfrm>
          <a:off x="5343525" y="9839325"/>
          <a:ext cx="112395" cy="287655"/>
        </a:xfrm>
        <a:prstGeom prst="rect">
          <a:avLst/>
        </a:prstGeom>
        <a:noFill/>
        <a:ln w="9525">
          <a:noFill/>
        </a:ln>
      </xdr:spPr>
    </xdr:sp>
    <xdr:clientData/>
  </xdr:twoCellAnchor>
  <xdr:twoCellAnchor editAs="oneCell">
    <xdr:from>
      <xdr:col>6</xdr:col>
      <xdr:colOff>235585</xdr:colOff>
      <xdr:row>17</xdr:row>
      <xdr:rowOff>0</xdr:rowOff>
    </xdr:from>
    <xdr:to>
      <xdr:col>6</xdr:col>
      <xdr:colOff>280035</xdr:colOff>
      <xdr:row>17</xdr:row>
      <xdr:rowOff>378460</xdr:rowOff>
    </xdr:to>
    <xdr:sp>
      <xdr:nvSpPr>
        <xdr:cNvPr id="149" name="Text Box 43"/>
        <xdr:cNvSpPr txBox="1"/>
      </xdr:nvSpPr>
      <xdr:spPr>
        <a:xfrm>
          <a:off x="5579110" y="9839325"/>
          <a:ext cx="44450" cy="378460"/>
        </a:xfrm>
        <a:prstGeom prst="rect">
          <a:avLst/>
        </a:prstGeom>
        <a:noFill/>
        <a:ln w="9525">
          <a:noFill/>
        </a:ln>
      </xdr:spPr>
    </xdr:sp>
    <xdr:clientData/>
  </xdr:twoCellAnchor>
  <xdr:twoCellAnchor editAs="oneCell">
    <xdr:from>
      <xdr:col>6</xdr:col>
      <xdr:colOff>0</xdr:colOff>
      <xdr:row>17</xdr:row>
      <xdr:rowOff>0</xdr:rowOff>
    </xdr:from>
    <xdr:to>
      <xdr:col>6</xdr:col>
      <xdr:colOff>112395</xdr:colOff>
      <xdr:row>17</xdr:row>
      <xdr:rowOff>378460</xdr:rowOff>
    </xdr:to>
    <xdr:sp>
      <xdr:nvSpPr>
        <xdr:cNvPr id="150" name="Text Box 43"/>
        <xdr:cNvSpPr txBox="1"/>
      </xdr:nvSpPr>
      <xdr:spPr>
        <a:xfrm>
          <a:off x="5343525" y="9839325"/>
          <a:ext cx="112395" cy="378460"/>
        </a:xfrm>
        <a:prstGeom prst="rect">
          <a:avLst/>
        </a:prstGeom>
        <a:noFill/>
        <a:ln w="9525">
          <a:noFill/>
        </a:ln>
      </xdr:spPr>
    </xdr:sp>
    <xdr:clientData/>
  </xdr:twoCellAnchor>
  <xdr:twoCellAnchor editAs="oneCell">
    <xdr:from>
      <xdr:col>6</xdr:col>
      <xdr:colOff>245745</xdr:colOff>
      <xdr:row>17</xdr:row>
      <xdr:rowOff>0</xdr:rowOff>
    </xdr:from>
    <xdr:to>
      <xdr:col>6</xdr:col>
      <xdr:colOff>290195</xdr:colOff>
      <xdr:row>17</xdr:row>
      <xdr:rowOff>280035</xdr:rowOff>
    </xdr:to>
    <xdr:sp>
      <xdr:nvSpPr>
        <xdr:cNvPr id="151" name="Text Box 43"/>
        <xdr:cNvSpPr txBox="1"/>
      </xdr:nvSpPr>
      <xdr:spPr>
        <a:xfrm>
          <a:off x="5589270" y="9839325"/>
          <a:ext cx="44450" cy="280035"/>
        </a:xfrm>
        <a:prstGeom prst="rect">
          <a:avLst/>
        </a:prstGeom>
        <a:noFill/>
        <a:ln w="9525">
          <a:noFill/>
        </a:ln>
      </xdr:spPr>
    </xdr:sp>
    <xdr:clientData/>
  </xdr:twoCellAnchor>
  <xdr:twoCellAnchor editAs="oneCell">
    <xdr:from>
      <xdr:col>6</xdr:col>
      <xdr:colOff>0</xdr:colOff>
      <xdr:row>17</xdr:row>
      <xdr:rowOff>0</xdr:rowOff>
    </xdr:from>
    <xdr:to>
      <xdr:col>6</xdr:col>
      <xdr:colOff>112395</xdr:colOff>
      <xdr:row>17</xdr:row>
      <xdr:rowOff>285750</xdr:rowOff>
    </xdr:to>
    <xdr:sp>
      <xdr:nvSpPr>
        <xdr:cNvPr id="152" name="Text Box 43"/>
        <xdr:cNvSpPr txBox="1"/>
      </xdr:nvSpPr>
      <xdr:spPr>
        <a:xfrm>
          <a:off x="5343525" y="9839325"/>
          <a:ext cx="112395" cy="285750"/>
        </a:xfrm>
        <a:prstGeom prst="rect">
          <a:avLst/>
        </a:prstGeom>
        <a:noFill/>
        <a:ln w="9525">
          <a:noFill/>
        </a:ln>
      </xdr:spPr>
    </xdr:sp>
    <xdr:clientData/>
  </xdr:twoCellAnchor>
  <xdr:twoCellAnchor editAs="oneCell">
    <xdr:from>
      <xdr:col>6</xdr:col>
      <xdr:colOff>0</xdr:colOff>
      <xdr:row>17</xdr:row>
      <xdr:rowOff>0</xdr:rowOff>
    </xdr:from>
    <xdr:to>
      <xdr:col>6</xdr:col>
      <xdr:colOff>112395</xdr:colOff>
      <xdr:row>17</xdr:row>
      <xdr:rowOff>285750</xdr:rowOff>
    </xdr:to>
    <xdr:sp>
      <xdr:nvSpPr>
        <xdr:cNvPr id="153" name="Text Box 43"/>
        <xdr:cNvSpPr txBox="1"/>
      </xdr:nvSpPr>
      <xdr:spPr>
        <a:xfrm>
          <a:off x="5343525" y="9839325"/>
          <a:ext cx="112395" cy="285750"/>
        </a:xfrm>
        <a:prstGeom prst="rect">
          <a:avLst/>
        </a:prstGeom>
        <a:noFill/>
        <a:ln w="9525">
          <a:noFill/>
        </a:ln>
      </xdr:spPr>
    </xdr:sp>
    <xdr:clientData/>
  </xdr:twoCellAnchor>
  <xdr:twoCellAnchor editAs="oneCell">
    <xdr:from>
      <xdr:col>6</xdr:col>
      <xdr:colOff>235585</xdr:colOff>
      <xdr:row>17</xdr:row>
      <xdr:rowOff>0</xdr:rowOff>
    </xdr:from>
    <xdr:to>
      <xdr:col>6</xdr:col>
      <xdr:colOff>280035</xdr:colOff>
      <xdr:row>17</xdr:row>
      <xdr:rowOff>378460</xdr:rowOff>
    </xdr:to>
    <xdr:sp>
      <xdr:nvSpPr>
        <xdr:cNvPr id="154" name="Text Box 43"/>
        <xdr:cNvSpPr txBox="1"/>
      </xdr:nvSpPr>
      <xdr:spPr>
        <a:xfrm>
          <a:off x="5579110" y="9839325"/>
          <a:ext cx="44450" cy="378460"/>
        </a:xfrm>
        <a:prstGeom prst="rect">
          <a:avLst/>
        </a:prstGeom>
        <a:noFill/>
        <a:ln w="9525">
          <a:noFill/>
        </a:ln>
      </xdr:spPr>
    </xdr:sp>
    <xdr:clientData/>
  </xdr:twoCellAnchor>
  <xdr:twoCellAnchor editAs="oneCell">
    <xdr:from>
      <xdr:col>6</xdr:col>
      <xdr:colOff>0</xdr:colOff>
      <xdr:row>17</xdr:row>
      <xdr:rowOff>0</xdr:rowOff>
    </xdr:from>
    <xdr:to>
      <xdr:col>6</xdr:col>
      <xdr:colOff>112395</xdr:colOff>
      <xdr:row>17</xdr:row>
      <xdr:rowOff>378460</xdr:rowOff>
    </xdr:to>
    <xdr:sp>
      <xdr:nvSpPr>
        <xdr:cNvPr id="155" name="Text Box 43"/>
        <xdr:cNvSpPr txBox="1"/>
      </xdr:nvSpPr>
      <xdr:spPr>
        <a:xfrm>
          <a:off x="5343525" y="9839325"/>
          <a:ext cx="112395" cy="378460"/>
        </a:xfrm>
        <a:prstGeom prst="rect">
          <a:avLst/>
        </a:prstGeom>
        <a:noFill/>
        <a:ln w="9525">
          <a:noFill/>
        </a:ln>
      </xdr:spPr>
    </xdr:sp>
    <xdr:clientData/>
  </xdr:twoCellAnchor>
  <xdr:twoCellAnchor editAs="oneCell">
    <xdr:from>
      <xdr:col>6</xdr:col>
      <xdr:colOff>235585</xdr:colOff>
      <xdr:row>17</xdr:row>
      <xdr:rowOff>0</xdr:rowOff>
    </xdr:from>
    <xdr:to>
      <xdr:col>6</xdr:col>
      <xdr:colOff>280035</xdr:colOff>
      <xdr:row>17</xdr:row>
      <xdr:rowOff>378460</xdr:rowOff>
    </xdr:to>
    <xdr:sp>
      <xdr:nvSpPr>
        <xdr:cNvPr id="156" name="Text Box 43"/>
        <xdr:cNvSpPr txBox="1"/>
      </xdr:nvSpPr>
      <xdr:spPr>
        <a:xfrm>
          <a:off x="5579110" y="9839325"/>
          <a:ext cx="44450" cy="378460"/>
        </a:xfrm>
        <a:prstGeom prst="rect">
          <a:avLst/>
        </a:prstGeom>
        <a:noFill/>
        <a:ln w="9525">
          <a:noFill/>
        </a:ln>
      </xdr:spPr>
    </xdr:sp>
    <xdr:clientData/>
  </xdr:twoCellAnchor>
  <xdr:twoCellAnchor editAs="oneCell">
    <xdr:from>
      <xdr:col>6</xdr:col>
      <xdr:colOff>235585</xdr:colOff>
      <xdr:row>17</xdr:row>
      <xdr:rowOff>0</xdr:rowOff>
    </xdr:from>
    <xdr:to>
      <xdr:col>6</xdr:col>
      <xdr:colOff>280035</xdr:colOff>
      <xdr:row>17</xdr:row>
      <xdr:rowOff>378460</xdr:rowOff>
    </xdr:to>
    <xdr:sp>
      <xdr:nvSpPr>
        <xdr:cNvPr id="157" name="Text Box 43"/>
        <xdr:cNvSpPr txBox="1"/>
      </xdr:nvSpPr>
      <xdr:spPr>
        <a:xfrm>
          <a:off x="5579110" y="9839325"/>
          <a:ext cx="44450" cy="378460"/>
        </a:xfrm>
        <a:prstGeom prst="rect">
          <a:avLst/>
        </a:prstGeom>
        <a:noFill/>
        <a:ln w="9525">
          <a:noFill/>
        </a:ln>
      </xdr:spPr>
    </xdr:sp>
    <xdr:clientData/>
  </xdr:twoCellAnchor>
  <xdr:twoCellAnchor editAs="oneCell">
    <xdr:from>
      <xdr:col>6</xdr:col>
      <xdr:colOff>245745</xdr:colOff>
      <xdr:row>22</xdr:row>
      <xdr:rowOff>0</xdr:rowOff>
    </xdr:from>
    <xdr:to>
      <xdr:col>6</xdr:col>
      <xdr:colOff>293370</xdr:colOff>
      <xdr:row>22</xdr:row>
      <xdr:rowOff>281305</xdr:rowOff>
    </xdr:to>
    <xdr:sp>
      <xdr:nvSpPr>
        <xdr:cNvPr id="158" name="Text Box 43"/>
        <xdr:cNvSpPr txBox="1"/>
      </xdr:nvSpPr>
      <xdr:spPr>
        <a:xfrm>
          <a:off x="5589270" y="13268325"/>
          <a:ext cx="47625" cy="281305"/>
        </a:xfrm>
        <a:prstGeom prst="rect">
          <a:avLst/>
        </a:prstGeom>
        <a:noFill/>
        <a:ln w="9525">
          <a:noFill/>
        </a:ln>
      </xdr:spPr>
    </xdr:sp>
    <xdr:clientData/>
  </xdr:twoCellAnchor>
  <xdr:twoCellAnchor editAs="oneCell">
    <xdr:from>
      <xdr:col>6</xdr:col>
      <xdr:colOff>0</xdr:colOff>
      <xdr:row>22</xdr:row>
      <xdr:rowOff>0</xdr:rowOff>
    </xdr:from>
    <xdr:to>
      <xdr:col>6</xdr:col>
      <xdr:colOff>112395</xdr:colOff>
      <xdr:row>22</xdr:row>
      <xdr:rowOff>287655</xdr:rowOff>
    </xdr:to>
    <xdr:sp>
      <xdr:nvSpPr>
        <xdr:cNvPr id="159" name="Text Box 43"/>
        <xdr:cNvSpPr txBox="1"/>
      </xdr:nvSpPr>
      <xdr:spPr>
        <a:xfrm>
          <a:off x="5343525" y="13268325"/>
          <a:ext cx="112395" cy="287655"/>
        </a:xfrm>
        <a:prstGeom prst="rect">
          <a:avLst/>
        </a:prstGeom>
        <a:noFill/>
        <a:ln w="9525">
          <a:noFill/>
        </a:ln>
      </xdr:spPr>
    </xdr:sp>
    <xdr:clientData/>
  </xdr:twoCellAnchor>
  <xdr:twoCellAnchor editAs="oneCell">
    <xdr:from>
      <xdr:col>6</xdr:col>
      <xdr:colOff>0</xdr:colOff>
      <xdr:row>22</xdr:row>
      <xdr:rowOff>0</xdr:rowOff>
    </xdr:from>
    <xdr:to>
      <xdr:col>6</xdr:col>
      <xdr:colOff>112395</xdr:colOff>
      <xdr:row>22</xdr:row>
      <xdr:rowOff>287655</xdr:rowOff>
    </xdr:to>
    <xdr:sp>
      <xdr:nvSpPr>
        <xdr:cNvPr id="160" name="Text Box 43"/>
        <xdr:cNvSpPr txBox="1"/>
      </xdr:nvSpPr>
      <xdr:spPr>
        <a:xfrm>
          <a:off x="5343525" y="13268325"/>
          <a:ext cx="112395" cy="287655"/>
        </a:xfrm>
        <a:prstGeom prst="rect">
          <a:avLst/>
        </a:prstGeom>
        <a:noFill/>
        <a:ln w="9525">
          <a:noFill/>
        </a:ln>
      </xdr:spPr>
    </xdr:sp>
    <xdr:clientData/>
  </xdr:twoCellAnchor>
  <xdr:twoCellAnchor editAs="oneCell">
    <xdr:from>
      <xdr:col>6</xdr:col>
      <xdr:colOff>235585</xdr:colOff>
      <xdr:row>22</xdr:row>
      <xdr:rowOff>0</xdr:rowOff>
    </xdr:from>
    <xdr:to>
      <xdr:col>6</xdr:col>
      <xdr:colOff>280035</xdr:colOff>
      <xdr:row>22</xdr:row>
      <xdr:rowOff>378460</xdr:rowOff>
    </xdr:to>
    <xdr:sp>
      <xdr:nvSpPr>
        <xdr:cNvPr id="161" name="Text Box 43"/>
        <xdr:cNvSpPr txBox="1"/>
      </xdr:nvSpPr>
      <xdr:spPr>
        <a:xfrm>
          <a:off x="5579110" y="13268325"/>
          <a:ext cx="44450" cy="378460"/>
        </a:xfrm>
        <a:prstGeom prst="rect">
          <a:avLst/>
        </a:prstGeom>
        <a:noFill/>
        <a:ln w="9525">
          <a:noFill/>
        </a:ln>
      </xdr:spPr>
    </xdr:sp>
    <xdr:clientData/>
  </xdr:twoCellAnchor>
  <xdr:twoCellAnchor editAs="oneCell">
    <xdr:from>
      <xdr:col>6</xdr:col>
      <xdr:colOff>0</xdr:colOff>
      <xdr:row>22</xdr:row>
      <xdr:rowOff>0</xdr:rowOff>
    </xdr:from>
    <xdr:to>
      <xdr:col>6</xdr:col>
      <xdr:colOff>112395</xdr:colOff>
      <xdr:row>22</xdr:row>
      <xdr:rowOff>378460</xdr:rowOff>
    </xdr:to>
    <xdr:sp>
      <xdr:nvSpPr>
        <xdr:cNvPr id="162" name="Text Box 43"/>
        <xdr:cNvSpPr txBox="1"/>
      </xdr:nvSpPr>
      <xdr:spPr>
        <a:xfrm>
          <a:off x="5343525" y="13268325"/>
          <a:ext cx="112395" cy="378460"/>
        </a:xfrm>
        <a:prstGeom prst="rect">
          <a:avLst/>
        </a:prstGeom>
        <a:noFill/>
        <a:ln w="9525">
          <a:noFill/>
        </a:ln>
      </xdr:spPr>
    </xdr:sp>
    <xdr:clientData/>
  </xdr:twoCellAnchor>
  <xdr:twoCellAnchor editAs="oneCell">
    <xdr:from>
      <xdr:col>6</xdr:col>
      <xdr:colOff>245745</xdr:colOff>
      <xdr:row>22</xdr:row>
      <xdr:rowOff>0</xdr:rowOff>
    </xdr:from>
    <xdr:to>
      <xdr:col>6</xdr:col>
      <xdr:colOff>290195</xdr:colOff>
      <xdr:row>22</xdr:row>
      <xdr:rowOff>280035</xdr:rowOff>
    </xdr:to>
    <xdr:sp>
      <xdr:nvSpPr>
        <xdr:cNvPr id="163" name="Text Box 43"/>
        <xdr:cNvSpPr txBox="1"/>
      </xdr:nvSpPr>
      <xdr:spPr>
        <a:xfrm>
          <a:off x="5589270" y="13268325"/>
          <a:ext cx="44450" cy="280035"/>
        </a:xfrm>
        <a:prstGeom prst="rect">
          <a:avLst/>
        </a:prstGeom>
        <a:noFill/>
        <a:ln w="9525">
          <a:noFill/>
        </a:ln>
      </xdr:spPr>
    </xdr:sp>
    <xdr:clientData/>
  </xdr:twoCellAnchor>
  <xdr:twoCellAnchor editAs="oneCell">
    <xdr:from>
      <xdr:col>6</xdr:col>
      <xdr:colOff>0</xdr:colOff>
      <xdr:row>22</xdr:row>
      <xdr:rowOff>0</xdr:rowOff>
    </xdr:from>
    <xdr:to>
      <xdr:col>6</xdr:col>
      <xdr:colOff>112395</xdr:colOff>
      <xdr:row>22</xdr:row>
      <xdr:rowOff>285750</xdr:rowOff>
    </xdr:to>
    <xdr:sp>
      <xdr:nvSpPr>
        <xdr:cNvPr id="164" name="Text Box 43"/>
        <xdr:cNvSpPr txBox="1"/>
      </xdr:nvSpPr>
      <xdr:spPr>
        <a:xfrm>
          <a:off x="5343525" y="13268325"/>
          <a:ext cx="112395" cy="285750"/>
        </a:xfrm>
        <a:prstGeom prst="rect">
          <a:avLst/>
        </a:prstGeom>
        <a:noFill/>
        <a:ln w="9525">
          <a:noFill/>
        </a:ln>
      </xdr:spPr>
    </xdr:sp>
    <xdr:clientData/>
  </xdr:twoCellAnchor>
  <xdr:twoCellAnchor editAs="oneCell">
    <xdr:from>
      <xdr:col>6</xdr:col>
      <xdr:colOff>0</xdr:colOff>
      <xdr:row>22</xdr:row>
      <xdr:rowOff>0</xdr:rowOff>
    </xdr:from>
    <xdr:to>
      <xdr:col>6</xdr:col>
      <xdr:colOff>112395</xdr:colOff>
      <xdr:row>22</xdr:row>
      <xdr:rowOff>285750</xdr:rowOff>
    </xdr:to>
    <xdr:sp>
      <xdr:nvSpPr>
        <xdr:cNvPr id="165" name="Text Box 43"/>
        <xdr:cNvSpPr txBox="1"/>
      </xdr:nvSpPr>
      <xdr:spPr>
        <a:xfrm>
          <a:off x="5343525" y="13268325"/>
          <a:ext cx="112395" cy="285750"/>
        </a:xfrm>
        <a:prstGeom prst="rect">
          <a:avLst/>
        </a:prstGeom>
        <a:noFill/>
        <a:ln w="9525">
          <a:noFill/>
        </a:ln>
      </xdr:spPr>
    </xdr:sp>
    <xdr:clientData/>
  </xdr:twoCellAnchor>
  <xdr:twoCellAnchor editAs="oneCell">
    <xdr:from>
      <xdr:col>6</xdr:col>
      <xdr:colOff>235585</xdr:colOff>
      <xdr:row>22</xdr:row>
      <xdr:rowOff>0</xdr:rowOff>
    </xdr:from>
    <xdr:to>
      <xdr:col>6</xdr:col>
      <xdr:colOff>280035</xdr:colOff>
      <xdr:row>22</xdr:row>
      <xdr:rowOff>378460</xdr:rowOff>
    </xdr:to>
    <xdr:sp>
      <xdr:nvSpPr>
        <xdr:cNvPr id="166" name="Text Box 43"/>
        <xdr:cNvSpPr txBox="1"/>
      </xdr:nvSpPr>
      <xdr:spPr>
        <a:xfrm>
          <a:off x="5579110" y="13268325"/>
          <a:ext cx="44450" cy="378460"/>
        </a:xfrm>
        <a:prstGeom prst="rect">
          <a:avLst/>
        </a:prstGeom>
        <a:noFill/>
        <a:ln w="9525">
          <a:noFill/>
        </a:ln>
      </xdr:spPr>
    </xdr:sp>
    <xdr:clientData/>
  </xdr:twoCellAnchor>
  <xdr:twoCellAnchor editAs="oneCell">
    <xdr:from>
      <xdr:col>6</xdr:col>
      <xdr:colOff>0</xdr:colOff>
      <xdr:row>22</xdr:row>
      <xdr:rowOff>0</xdr:rowOff>
    </xdr:from>
    <xdr:to>
      <xdr:col>6</xdr:col>
      <xdr:colOff>112395</xdr:colOff>
      <xdr:row>22</xdr:row>
      <xdr:rowOff>378460</xdr:rowOff>
    </xdr:to>
    <xdr:sp>
      <xdr:nvSpPr>
        <xdr:cNvPr id="167" name="Text Box 43"/>
        <xdr:cNvSpPr txBox="1"/>
      </xdr:nvSpPr>
      <xdr:spPr>
        <a:xfrm>
          <a:off x="5343525" y="13268325"/>
          <a:ext cx="112395" cy="378460"/>
        </a:xfrm>
        <a:prstGeom prst="rect">
          <a:avLst/>
        </a:prstGeom>
        <a:noFill/>
        <a:ln w="9525">
          <a:noFill/>
        </a:ln>
      </xdr:spPr>
    </xdr:sp>
    <xdr:clientData/>
  </xdr:twoCellAnchor>
  <xdr:twoCellAnchor editAs="oneCell">
    <xdr:from>
      <xdr:col>6</xdr:col>
      <xdr:colOff>235585</xdr:colOff>
      <xdr:row>22</xdr:row>
      <xdr:rowOff>0</xdr:rowOff>
    </xdr:from>
    <xdr:to>
      <xdr:col>6</xdr:col>
      <xdr:colOff>280035</xdr:colOff>
      <xdr:row>22</xdr:row>
      <xdr:rowOff>378460</xdr:rowOff>
    </xdr:to>
    <xdr:sp>
      <xdr:nvSpPr>
        <xdr:cNvPr id="168" name="Text Box 43"/>
        <xdr:cNvSpPr txBox="1"/>
      </xdr:nvSpPr>
      <xdr:spPr>
        <a:xfrm>
          <a:off x="5579110" y="13268325"/>
          <a:ext cx="44450" cy="378460"/>
        </a:xfrm>
        <a:prstGeom prst="rect">
          <a:avLst/>
        </a:prstGeom>
        <a:noFill/>
        <a:ln w="9525">
          <a:noFill/>
        </a:ln>
      </xdr:spPr>
    </xdr:sp>
    <xdr:clientData/>
  </xdr:twoCellAnchor>
  <xdr:twoCellAnchor editAs="oneCell">
    <xdr:from>
      <xdr:col>6</xdr:col>
      <xdr:colOff>235585</xdr:colOff>
      <xdr:row>22</xdr:row>
      <xdr:rowOff>0</xdr:rowOff>
    </xdr:from>
    <xdr:to>
      <xdr:col>6</xdr:col>
      <xdr:colOff>280035</xdr:colOff>
      <xdr:row>22</xdr:row>
      <xdr:rowOff>378460</xdr:rowOff>
    </xdr:to>
    <xdr:sp>
      <xdr:nvSpPr>
        <xdr:cNvPr id="169" name="Text Box 43"/>
        <xdr:cNvSpPr txBox="1"/>
      </xdr:nvSpPr>
      <xdr:spPr>
        <a:xfrm>
          <a:off x="5579110" y="13268325"/>
          <a:ext cx="44450" cy="378460"/>
        </a:xfrm>
        <a:prstGeom prst="rect">
          <a:avLst/>
        </a:prstGeom>
        <a:noFill/>
        <a:ln w="9525">
          <a:noFill/>
        </a:ln>
      </xdr:spPr>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245745</xdr:colOff>
      <xdr:row>103</xdr:row>
      <xdr:rowOff>0</xdr:rowOff>
    </xdr:from>
    <xdr:to>
      <xdr:col>6</xdr:col>
      <xdr:colOff>293370</xdr:colOff>
      <xdr:row>132</xdr:row>
      <xdr:rowOff>43180</xdr:rowOff>
    </xdr:to>
    <xdr:sp>
      <xdr:nvSpPr>
        <xdr:cNvPr id="6" name="Text Box 43"/>
        <xdr:cNvSpPr txBox="1"/>
      </xdr:nvSpPr>
      <xdr:spPr>
        <a:xfrm>
          <a:off x="6618605" y="3159125"/>
          <a:ext cx="47625" cy="281305"/>
        </a:xfrm>
        <a:prstGeom prst="rect">
          <a:avLst/>
        </a:prstGeom>
        <a:noFill/>
        <a:ln w="9525">
          <a:noFill/>
        </a:ln>
      </xdr:spPr>
    </xdr:sp>
    <xdr:clientData/>
  </xdr:twoCellAnchor>
  <xdr:twoCellAnchor editAs="oneCell">
    <xdr:from>
      <xdr:col>6</xdr:col>
      <xdr:colOff>245745</xdr:colOff>
      <xdr:row>103</xdr:row>
      <xdr:rowOff>0</xdr:rowOff>
    </xdr:from>
    <xdr:to>
      <xdr:col>6</xdr:col>
      <xdr:colOff>290195</xdr:colOff>
      <xdr:row>132</xdr:row>
      <xdr:rowOff>41910</xdr:rowOff>
    </xdr:to>
    <xdr:sp>
      <xdr:nvSpPr>
        <xdr:cNvPr id="7" name="Text Box 43"/>
        <xdr:cNvSpPr txBox="1"/>
      </xdr:nvSpPr>
      <xdr:spPr>
        <a:xfrm>
          <a:off x="6618605" y="3159125"/>
          <a:ext cx="44450" cy="280035"/>
        </a:xfrm>
        <a:prstGeom prst="rect">
          <a:avLst/>
        </a:prstGeom>
        <a:noFill/>
        <a:ln w="9525">
          <a:noFill/>
        </a:ln>
      </xdr:spPr>
    </xdr:sp>
    <xdr:clientData/>
  </xdr:twoCellAnchor>
  <xdr:twoCellAnchor editAs="oneCell">
    <xdr:from>
      <xdr:col>6</xdr:col>
      <xdr:colOff>0</xdr:colOff>
      <xdr:row>104</xdr:row>
      <xdr:rowOff>0</xdr:rowOff>
    </xdr:from>
    <xdr:to>
      <xdr:col>6</xdr:col>
      <xdr:colOff>112395</xdr:colOff>
      <xdr:row>132</xdr:row>
      <xdr:rowOff>47625</xdr:rowOff>
    </xdr:to>
    <xdr:sp>
      <xdr:nvSpPr>
        <xdr:cNvPr id="8" name="Text Box 43"/>
        <xdr:cNvSpPr txBox="1"/>
      </xdr:nvSpPr>
      <xdr:spPr>
        <a:xfrm>
          <a:off x="6372860" y="3159125"/>
          <a:ext cx="112395" cy="285750"/>
        </a:xfrm>
        <a:prstGeom prst="rect">
          <a:avLst/>
        </a:prstGeom>
        <a:noFill/>
        <a:ln w="9525">
          <a:noFill/>
        </a:ln>
      </xdr:spPr>
    </xdr:sp>
    <xdr:clientData/>
  </xdr:twoCellAnchor>
  <xdr:twoCellAnchor editAs="oneCell">
    <xdr:from>
      <xdr:col>6</xdr:col>
      <xdr:colOff>0</xdr:colOff>
      <xdr:row>104</xdr:row>
      <xdr:rowOff>0</xdr:rowOff>
    </xdr:from>
    <xdr:to>
      <xdr:col>6</xdr:col>
      <xdr:colOff>112395</xdr:colOff>
      <xdr:row>132</xdr:row>
      <xdr:rowOff>47625</xdr:rowOff>
    </xdr:to>
    <xdr:sp>
      <xdr:nvSpPr>
        <xdr:cNvPr id="9" name="Text Box 43"/>
        <xdr:cNvSpPr txBox="1"/>
      </xdr:nvSpPr>
      <xdr:spPr>
        <a:xfrm>
          <a:off x="6372860" y="3159125"/>
          <a:ext cx="112395" cy="285750"/>
        </a:xfrm>
        <a:prstGeom prst="rect">
          <a:avLst/>
        </a:prstGeom>
        <a:noFill/>
        <a:ln w="9525">
          <a:noFill/>
        </a:ln>
      </xdr:spPr>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245745</xdr:colOff>
      <xdr:row>27</xdr:row>
      <xdr:rowOff>0</xdr:rowOff>
    </xdr:from>
    <xdr:to>
      <xdr:col>10</xdr:col>
      <xdr:colOff>47625</xdr:colOff>
      <xdr:row>108</xdr:row>
      <xdr:rowOff>40005</xdr:rowOff>
    </xdr:to>
    <xdr:sp>
      <xdr:nvSpPr>
        <xdr:cNvPr id="2" name="Text Box 43"/>
        <xdr:cNvSpPr txBox="1"/>
      </xdr:nvSpPr>
      <xdr:spPr>
        <a:xfrm>
          <a:off x="6238875" y="2349500"/>
          <a:ext cx="47625" cy="281305"/>
        </a:xfrm>
        <a:prstGeom prst="rect">
          <a:avLst/>
        </a:prstGeom>
        <a:noFill/>
        <a:ln w="9525">
          <a:noFill/>
        </a:ln>
      </xdr:spPr>
    </xdr:sp>
    <xdr:clientData/>
  </xdr:twoCellAnchor>
  <xdr:twoCellAnchor editAs="oneCell">
    <xdr:from>
      <xdr:col>8</xdr:col>
      <xdr:colOff>0</xdr:colOff>
      <xdr:row>27</xdr:row>
      <xdr:rowOff>0</xdr:rowOff>
    </xdr:from>
    <xdr:to>
      <xdr:col>10</xdr:col>
      <xdr:colOff>112395</xdr:colOff>
      <xdr:row>108</xdr:row>
      <xdr:rowOff>46355</xdr:rowOff>
    </xdr:to>
    <xdr:sp>
      <xdr:nvSpPr>
        <xdr:cNvPr id="3" name="Text Box 43"/>
        <xdr:cNvSpPr txBox="1"/>
      </xdr:nvSpPr>
      <xdr:spPr>
        <a:xfrm>
          <a:off x="6238875" y="2349500"/>
          <a:ext cx="112395" cy="287655"/>
        </a:xfrm>
        <a:prstGeom prst="rect">
          <a:avLst/>
        </a:prstGeom>
        <a:noFill/>
        <a:ln w="9525">
          <a:noFill/>
        </a:ln>
      </xdr:spPr>
    </xdr:sp>
    <xdr:clientData/>
  </xdr:twoCellAnchor>
  <xdr:twoCellAnchor editAs="oneCell">
    <xdr:from>
      <xdr:col>8</xdr:col>
      <xdr:colOff>0</xdr:colOff>
      <xdr:row>27</xdr:row>
      <xdr:rowOff>0</xdr:rowOff>
    </xdr:from>
    <xdr:to>
      <xdr:col>10</xdr:col>
      <xdr:colOff>112395</xdr:colOff>
      <xdr:row>108</xdr:row>
      <xdr:rowOff>46355</xdr:rowOff>
    </xdr:to>
    <xdr:sp>
      <xdr:nvSpPr>
        <xdr:cNvPr id="4" name="Text Box 43"/>
        <xdr:cNvSpPr txBox="1"/>
      </xdr:nvSpPr>
      <xdr:spPr>
        <a:xfrm>
          <a:off x="6238875" y="2349500"/>
          <a:ext cx="112395" cy="287655"/>
        </a:xfrm>
        <a:prstGeom prst="rect">
          <a:avLst/>
        </a:prstGeom>
        <a:noFill/>
        <a:ln w="9525">
          <a:noFill/>
        </a:ln>
      </xdr:spPr>
    </xdr:sp>
    <xdr:clientData/>
  </xdr:twoCellAnchor>
  <xdr:twoCellAnchor editAs="oneCell">
    <xdr:from>
      <xdr:col>8</xdr:col>
      <xdr:colOff>235585</xdr:colOff>
      <xdr:row>27</xdr:row>
      <xdr:rowOff>0</xdr:rowOff>
    </xdr:from>
    <xdr:to>
      <xdr:col>10</xdr:col>
      <xdr:colOff>44450</xdr:colOff>
      <xdr:row>108</xdr:row>
      <xdr:rowOff>137160</xdr:rowOff>
    </xdr:to>
    <xdr:sp>
      <xdr:nvSpPr>
        <xdr:cNvPr id="5" name="Text Box 43"/>
        <xdr:cNvSpPr txBox="1"/>
      </xdr:nvSpPr>
      <xdr:spPr>
        <a:xfrm>
          <a:off x="6238875" y="2349500"/>
          <a:ext cx="44450" cy="378460"/>
        </a:xfrm>
        <a:prstGeom prst="rect">
          <a:avLst/>
        </a:prstGeom>
        <a:noFill/>
        <a:ln w="9525">
          <a:noFill/>
        </a:ln>
      </xdr:spPr>
    </xdr:sp>
    <xdr:clientData/>
  </xdr:twoCellAnchor>
  <xdr:twoCellAnchor editAs="oneCell">
    <xdr:from>
      <xdr:col>8</xdr:col>
      <xdr:colOff>0</xdr:colOff>
      <xdr:row>27</xdr:row>
      <xdr:rowOff>0</xdr:rowOff>
    </xdr:from>
    <xdr:to>
      <xdr:col>10</xdr:col>
      <xdr:colOff>112395</xdr:colOff>
      <xdr:row>108</xdr:row>
      <xdr:rowOff>137160</xdr:rowOff>
    </xdr:to>
    <xdr:sp>
      <xdr:nvSpPr>
        <xdr:cNvPr id="6" name="Text Box 43"/>
        <xdr:cNvSpPr txBox="1"/>
      </xdr:nvSpPr>
      <xdr:spPr>
        <a:xfrm>
          <a:off x="6238875" y="2349500"/>
          <a:ext cx="112395" cy="378460"/>
        </a:xfrm>
        <a:prstGeom prst="rect">
          <a:avLst/>
        </a:prstGeom>
        <a:noFill/>
        <a:ln w="9525">
          <a:noFill/>
        </a:ln>
      </xdr:spPr>
    </xdr:sp>
    <xdr:clientData/>
  </xdr:twoCellAnchor>
  <xdr:twoCellAnchor editAs="oneCell">
    <xdr:from>
      <xdr:col>8</xdr:col>
      <xdr:colOff>245745</xdr:colOff>
      <xdr:row>27</xdr:row>
      <xdr:rowOff>0</xdr:rowOff>
    </xdr:from>
    <xdr:to>
      <xdr:col>10</xdr:col>
      <xdr:colOff>44450</xdr:colOff>
      <xdr:row>108</xdr:row>
      <xdr:rowOff>38735</xdr:rowOff>
    </xdr:to>
    <xdr:sp>
      <xdr:nvSpPr>
        <xdr:cNvPr id="7" name="Text Box 43"/>
        <xdr:cNvSpPr txBox="1"/>
      </xdr:nvSpPr>
      <xdr:spPr>
        <a:xfrm>
          <a:off x="6238875" y="2349500"/>
          <a:ext cx="44450" cy="280035"/>
        </a:xfrm>
        <a:prstGeom prst="rect">
          <a:avLst/>
        </a:prstGeom>
        <a:noFill/>
        <a:ln w="9525">
          <a:noFill/>
        </a:ln>
      </xdr:spPr>
    </xdr:sp>
    <xdr:clientData/>
  </xdr:twoCellAnchor>
  <xdr:twoCellAnchor editAs="oneCell">
    <xdr:from>
      <xdr:col>8</xdr:col>
      <xdr:colOff>0</xdr:colOff>
      <xdr:row>27</xdr:row>
      <xdr:rowOff>0</xdr:rowOff>
    </xdr:from>
    <xdr:to>
      <xdr:col>10</xdr:col>
      <xdr:colOff>112395</xdr:colOff>
      <xdr:row>108</xdr:row>
      <xdr:rowOff>44450</xdr:rowOff>
    </xdr:to>
    <xdr:sp>
      <xdr:nvSpPr>
        <xdr:cNvPr id="8" name="Text Box 43"/>
        <xdr:cNvSpPr txBox="1"/>
      </xdr:nvSpPr>
      <xdr:spPr>
        <a:xfrm>
          <a:off x="6238875" y="2349500"/>
          <a:ext cx="112395" cy="285750"/>
        </a:xfrm>
        <a:prstGeom prst="rect">
          <a:avLst/>
        </a:prstGeom>
        <a:noFill/>
        <a:ln w="9525">
          <a:noFill/>
        </a:ln>
      </xdr:spPr>
    </xdr:sp>
    <xdr:clientData/>
  </xdr:twoCellAnchor>
  <xdr:twoCellAnchor editAs="oneCell">
    <xdr:from>
      <xdr:col>8</xdr:col>
      <xdr:colOff>0</xdr:colOff>
      <xdr:row>27</xdr:row>
      <xdr:rowOff>0</xdr:rowOff>
    </xdr:from>
    <xdr:to>
      <xdr:col>10</xdr:col>
      <xdr:colOff>112395</xdr:colOff>
      <xdr:row>108</xdr:row>
      <xdr:rowOff>44450</xdr:rowOff>
    </xdr:to>
    <xdr:sp>
      <xdr:nvSpPr>
        <xdr:cNvPr id="9" name="Text Box 43"/>
        <xdr:cNvSpPr txBox="1"/>
      </xdr:nvSpPr>
      <xdr:spPr>
        <a:xfrm>
          <a:off x="6238875" y="2349500"/>
          <a:ext cx="112395" cy="285750"/>
        </a:xfrm>
        <a:prstGeom prst="rect">
          <a:avLst/>
        </a:prstGeom>
        <a:noFill/>
        <a:ln w="9525">
          <a:noFill/>
        </a:ln>
      </xdr:spPr>
    </xdr:sp>
    <xdr:clientData/>
  </xdr:twoCellAnchor>
  <xdr:twoCellAnchor editAs="oneCell">
    <xdr:from>
      <xdr:col>8</xdr:col>
      <xdr:colOff>235585</xdr:colOff>
      <xdr:row>27</xdr:row>
      <xdr:rowOff>0</xdr:rowOff>
    </xdr:from>
    <xdr:to>
      <xdr:col>10</xdr:col>
      <xdr:colOff>44450</xdr:colOff>
      <xdr:row>108</xdr:row>
      <xdr:rowOff>137160</xdr:rowOff>
    </xdr:to>
    <xdr:sp>
      <xdr:nvSpPr>
        <xdr:cNvPr id="10" name="Text Box 43"/>
        <xdr:cNvSpPr txBox="1"/>
      </xdr:nvSpPr>
      <xdr:spPr>
        <a:xfrm>
          <a:off x="6238875" y="2349500"/>
          <a:ext cx="44450" cy="378460"/>
        </a:xfrm>
        <a:prstGeom prst="rect">
          <a:avLst/>
        </a:prstGeom>
        <a:noFill/>
        <a:ln w="9525">
          <a:noFill/>
        </a:ln>
      </xdr:spPr>
    </xdr:sp>
    <xdr:clientData/>
  </xdr:twoCellAnchor>
  <xdr:twoCellAnchor editAs="oneCell">
    <xdr:from>
      <xdr:col>8</xdr:col>
      <xdr:colOff>0</xdr:colOff>
      <xdr:row>27</xdr:row>
      <xdr:rowOff>0</xdr:rowOff>
    </xdr:from>
    <xdr:to>
      <xdr:col>10</xdr:col>
      <xdr:colOff>112395</xdr:colOff>
      <xdr:row>108</xdr:row>
      <xdr:rowOff>137160</xdr:rowOff>
    </xdr:to>
    <xdr:sp>
      <xdr:nvSpPr>
        <xdr:cNvPr id="11" name="Text Box 43"/>
        <xdr:cNvSpPr txBox="1"/>
      </xdr:nvSpPr>
      <xdr:spPr>
        <a:xfrm>
          <a:off x="6238875" y="2349500"/>
          <a:ext cx="112395" cy="378460"/>
        </a:xfrm>
        <a:prstGeom prst="rect">
          <a:avLst/>
        </a:prstGeom>
        <a:noFill/>
        <a:ln w="9525">
          <a:noFill/>
        </a:ln>
      </xdr:spPr>
    </xdr:sp>
    <xdr:clientData/>
  </xdr:twoCellAnchor>
  <xdr:twoCellAnchor editAs="oneCell">
    <xdr:from>
      <xdr:col>8</xdr:col>
      <xdr:colOff>235585</xdr:colOff>
      <xdr:row>27</xdr:row>
      <xdr:rowOff>0</xdr:rowOff>
    </xdr:from>
    <xdr:to>
      <xdr:col>10</xdr:col>
      <xdr:colOff>44450</xdr:colOff>
      <xdr:row>108</xdr:row>
      <xdr:rowOff>137160</xdr:rowOff>
    </xdr:to>
    <xdr:sp>
      <xdr:nvSpPr>
        <xdr:cNvPr id="12" name="Text Box 43"/>
        <xdr:cNvSpPr txBox="1"/>
      </xdr:nvSpPr>
      <xdr:spPr>
        <a:xfrm>
          <a:off x="6238875" y="2349500"/>
          <a:ext cx="44450" cy="378460"/>
        </a:xfrm>
        <a:prstGeom prst="rect">
          <a:avLst/>
        </a:prstGeom>
        <a:noFill/>
        <a:ln w="9525">
          <a:noFill/>
        </a:ln>
      </xdr:spPr>
    </xdr:sp>
    <xdr:clientData/>
  </xdr:twoCellAnchor>
  <xdr:twoCellAnchor editAs="oneCell">
    <xdr:from>
      <xdr:col>8</xdr:col>
      <xdr:colOff>235585</xdr:colOff>
      <xdr:row>27</xdr:row>
      <xdr:rowOff>0</xdr:rowOff>
    </xdr:from>
    <xdr:to>
      <xdr:col>10</xdr:col>
      <xdr:colOff>44450</xdr:colOff>
      <xdr:row>108</xdr:row>
      <xdr:rowOff>137160</xdr:rowOff>
    </xdr:to>
    <xdr:sp>
      <xdr:nvSpPr>
        <xdr:cNvPr id="13" name="Text Box 43"/>
        <xdr:cNvSpPr txBox="1"/>
      </xdr:nvSpPr>
      <xdr:spPr>
        <a:xfrm>
          <a:off x="6238875" y="2349500"/>
          <a:ext cx="44450" cy="378460"/>
        </a:xfrm>
        <a:prstGeom prst="rect">
          <a:avLst/>
        </a:prstGeom>
        <a:noFill/>
        <a:ln w="9525">
          <a:noFill/>
        </a:ln>
      </xdr:spPr>
    </xdr:sp>
    <xdr:clientData/>
  </xdr:twoCellAnchor>
  <xdr:twoCellAnchor editAs="oneCell">
    <xdr:from>
      <xdr:col>8</xdr:col>
      <xdr:colOff>245745</xdr:colOff>
      <xdr:row>83</xdr:row>
      <xdr:rowOff>0</xdr:rowOff>
    </xdr:from>
    <xdr:to>
      <xdr:col>10</xdr:col>
      <xdr:colOff>47625</xdr:colOff>
      <xdr:row>108</xdr:row>
      <xdr:rowOff>40005</xdr:rowOff>
    </xdr:to>
    <xdr:sp>
      <xdr:nvSpPr>
        <xdr:cNvPr id="14" name="Text Box 43"/>
        <xdr:cNvSpPr txBox="1"/>
      </xdr:nvSpPr>
      <xdr:spPr>
        <a:xfrm>
          <a:off x="6238875" y="2349500"/>
          <a:ext cx="47625" cy="281305"/>
        </a:xfrm>
        <a:prstGeom prst="rect">
          <a:avLst/>
        </a:prstGeom>
        <a:noFill/>
        <a:ln w="9525">
          <a:noFill/>
        </a:ln>
      </xdr:spPr>
    </xdr:sp>
    <xdr:clientData/>
  </xdr:twoCellAnchor>
  <xdr:twoCellAnchor editAs="oneCell">
    <xdr:from>
      <xdr:col>8</xdr:col>
      <xdr:colOff>0</xdr:colOff>
      <xdr:row>83</xdr:row>
      <xdr:rowOff>0</xdr:rowOff>
    </xdr:from>
    <xdr:to>
      <xdr:col>10</xdr:col>
      <xdr:colOff>112395</xdr:colOff>
      <xdr:row>108</xdr:row>
      <xdr:rowOff>46355</xdr:rowOff>
    </xdr:to>
    <xdr:sp>
      <xdr:nvSpPr>
        <xdr:cNvPr id="15" name="Text Box 43"/>
        <xdr:cNvSpPr txBox="1"/>
      </xdr:nvSpPr>
      <xdr:spPr>
        <a:xfrm>
          <a:off x="6238875" y="2349500"/>
          <a:ext cx="112395" cy="287655"/>
        </a:xfrm>
        <a:prstGeom prst="rect">
          <a:avLst/>
        </a:prstGeom>
        <a:noFill/>
        <a:ln w="9525">
          <a:noFill/>
        </a:ln>
      </xdr:spPr>
    </xdr:sp>
    <xdr:clientData/>
  </xdr:twoCellAnchor>
  <xdr:twoCellAnchor editAs="oneCell">
    <xdr:from>
      <xdr:col>8</xdr:col>
      <xdr:colOff>0</xdr:colOff>
      <xdr:row>83</xdr:row>
      <xdr:rowOff>0</xdr:rowOff>
    </xdr:from>
    <xdr:to>
      <xdr:col>10</xdr:col>
      <xdr:colOff>112395</xdr:colOff>
      <xdr:row>108</xdr:row>
      <xdr:rowOff>46355</xdr:rowOff>
    </xdr:to>
    <xdr:sp>
      <xdr:nvSpPr>
        <xdr:cNvPr id="16" name="Text Box 43"/>
        <xdr:cNvSpPr txBox="1"/>
      </xdr:nvSpPr>
      <xdr:spPr>
        <a:xfrm>
          <a:off x="6238875" y="2349500"/>
          <a:ext cx="112395" cy="287655"/>
        </a:xfrm>
        <a:prstGeom prst="rect">
          <a:avLst/>
        </a:prstGeom>
        <a:noFill/>
        <a:ln w="9525">
          <a:noFill/>
        </a:ln>
      </xdr:spPr>
    </xdr:sp>
    <xdr:clientData/>
  </xdr:twoCellAnchor>
  <xdr:twoCellAnchor editAs="oneCell">
    <xdr:from>
      <xdr:col>8</xdr:col>
      <xdr:colOff>235585</xdr:colOff>
      <xdr:row>83</xdr:row>
      <xdr:rowOff>0</xdr:rowOff>
    </xdr:from>
    <xdr:to>
      <xdr:col>10</xdr:col>
      <xdr:colOff>44450</xdr:colOff>
      <xdr:row>108</xdr:row>
      <xdr:rowOff>137160</xdr:rowOff>
    </xdr:to>
    <xdr:sp>
      <xdr:nvSpPr>
        <xdr:cNvPr id="17" name="Text Box 43"/>
        <xdr:cNvSpPr txBox="1"/>
      </xdr:nvSpPr>
      <xdr:spPr>
        <a:xfrm>
          <a:off x="6238875" y="2349500"/>
          <a:ext cx="44450" cy="378460"/>
        </a:xfrm>
        <a:prstGeom prst="rect">
          <a:avLst/>
        </a:prstGeom>
        <a:noFill/>
        <a:ln w="9525">
          <a:noFill/>
        </a:ln>
      </xdr:spPr>
    </xdr:sp>
    <xdr:clientData/>
  </xdr:twoCellAnchor>
  <xdr:twoCellAnchor editAs="oneCell">
    <xdr:from>
      <xdr:col>8</xdr:col>
      <xdr:colOff>0</xdr:colOff>
      <xdr:row>83</xdr:row>
      <xdr:rowOff>0</xdr:rowOff>
    </xdr:from>
    <xdr:to>
      <xdr:col>10</xdr:col>
      <xdr:colOff>112395</xdr:colOff>
      <xdr:row>108</xdr:row>
      <xdr:rowOff>137160</xdr:rowOff>
    </xdr:to>
    <xdr:sp>
      <xdr:nvSpPr>
        <xdr:cNvPr id="18" name="Text Box 43"/>
        <xdr:cNvSpPr txBox="1"/>
      </xdr:nvSpPr>
      <xdr:spPr>
        <a:xfrm>
          <a:off x="6238875" y="2349500"/>
          <a:ext cx="112395" cy="378460"/>
        </a:xfrm>
        <a:prstGeom prst="rect">
          <a:avLst/>
        </a:prstGeom>
        <a:noFill/>
        <a:ln w="9525">
          <a:noFill/>
        </a:ln>
      </xdr:spPr>
    </xdr:sp>
    <xdr:clientData/>
  </xdr:twoCellAnchor>
  <xdr:twoCellAnchor editAs="oneCell">
    <xdr:from>
      <xdr:col>8</xdr:col>
      <xdr:colOff>245745</xdr:colOff>
      <xdr:row>83</xdr:row>
      <xdr:rowOff>0</xdr:rowOff>
    </xdr:from>
    <xdr:to>
      <xdr:col>10</xdr:col>
      <xdr:colOff>44450</xdr:colOff>
      <xdr:row>108</xdr:row>
      <xdr:rowOff>38735</xdr:rowOff>
    </xdr:to>
    <xdr:sp>
      <xdr:nvSpPr>
        <xdr:cNvPr id="19" name="Text Box 43"/>
        <xdr:cNvSpPr txBox="1"/>
      </xdr:nvSpPr>
      <xdr:spPr>
        <a:xfrm>
          <a:off x="6238875" y="2349500"/>
          <a:ext cx="44450" cy="280035"/>
        </a:xfrm>
        <a:prstGeom prst="rect">
          <a:avLst/>
        </a:prstGeom>
        <a:noFill/>
        <a:ln w="9525">
          <a:noFill/>
        </a:ln>
      </xdr:spPr>
    </xdr:sp>
    <xdr:clientData/>
  </xdr:twoCellAnchor>
  <xdr:twoCellAnchor editAs="oneCell">
    <xdr:from>
      <xdr:col>8</xdr:col>
      <xdr:colOff>0</xdr:colOff>
      <xdr:row>83</xdr:row>
      <xdr:rowOff>0</xdr:rowOff>
    </xdr:from>
    <xdr:to>
      <xdr:col>10</xdr:col>
      <xdr:colOff>112395</xdr:colOff>
      <xdr:row>108</xdr:row>
      <xdr:rowOff>44450</xdr:rowOff>
    </xdr:to>
    <xdr:sp>
      <xdr:nvSpPr>
        <xdr:cNvPr id="20" name="Text Box 43"/>
        <xdr:cNvSpPr txBox="1"/>
      </xdr:nvSpPr>
      <xdr:spPr>
        <a:xfrm>
          <a:off x="6238875" y="2349500"/>
          <a:ext cx="112395" cy="285750"/>
        </a:xfrm>
        <a:prstGeom prst="rect">
          <a:avLst/>
        </a:prstGeom>
        <a:noFill/>
        <a:ln w="9525">
          <a:noFill/>
        </a:ln>
      </xdr:spPr>
    </xdr:sp>
    <xdr:clientData/>
  </xdr:twoCellAnchor>
  <xdr:twoCellAnchor editAs="oneCell">
    <xdr:from>
      <xdr:col>8</xdr:col>
      <xdr:colOff>0</xdr:colOff>
      <xdr:row>83</xdr:row>
      <xdr:rowOff>0</xdr:rowOff>
    </xdr:from>
    <xdr:to>
      <xdr:col>10</xdr:col>
      <xdr:colOff>112395</xdr:colOff>
      <xdr:row>108</xdr:row>
      <xdr:rowOff>44450</xdr:rowOff>
    </xdr:to>
    <xdr:sp>
      <xdr:nvSpPr>
        <xdr:cNvPr id="21" name="Text Box 43"/>
        <xdr:cNvSpPr txBox="1"/>
      </xdr:nvSpPr>
      <xdr:spPr>
        <a:xfrm>
          <a:off x="6238875" y="2349500"/>
          <a:ext cx="112395" cy="285750"/>
        </a:xfrm>
        <a:prstGeom prst="rect">
          <a:avLst/>
        </a:prstGeom>
        <a:noFill/>
        <a:ln w="9525">
          <a:noFill/>
        </a:ln>
      </xdr:spPr>
    </xdr:sp>
    <xdr:clientData/>
  </xdr:twoCellAnchor>
  <xdr:twoCellAnchor editAs="oneCell">
    <xdr:from>
      <xdr:col>8</xdr:col>
      <xdr:colOff>235585</xdr:colOff>
      <xdr:row>83</xdr:row>
      <xdr:rowOff>0</xdr:rowOff>
    </xdr:from>
    <xdr:to>
      <xdr:col>10</xdr:col>
      <xdr:colOff>44450</xdr:colOff>
      <xdr:row>108</xdr:row>
      <xdr:rowOff>137160</xdr:rowOff>
    </xdr:to>
    <xdr:sp>
      <xdr:nvSpPr>
        <xdr:cNvPr id="22" name="Text Box 43"/>
        <xdr:cNvSpPr txBox="1"/>
      </xdr:nvSpPr>
      <xdr:spPr>
        <a:xfrm>
          <a:off x="6238875" y="2349500"/>
          <a:ext cx="44450" cy="378460"/>
        </a:xfrm>
        <a:prstGeom prst="rect">
          <a:avLst/>
        </a:prstGeom>
        <a:noFill/>
        <a:ln w="9525">
          <a:noFill/>
        </a:ln>
      </xdr:spPr>
    </xdr:sp>
    <xdr:clientData/>
  </xdr:twoCellAnchor>
  <xdr:twoCellAnchor editAs="oneCell">
    <xdr:from>
      <xdr:col>8</xdr:col>
      <xdr:colOff>0</xdr:colOff>
      <xdr:row>83</xdr:row>
      <xdr:rowOff>0</xdr:rowOff>
    </xdr:from>
    <xdr:to>
      <xdr:col>10</xdr:col>
      <xdr:colOff>112395</xdr:colOff>
      <xdr:row>108</xdr:row>
      <xdr:rowOff>137160</xdr:rowOff>
    </xdr:to>
    <xdr:sp>
      <xdr:nvSpPr>
        <xdr:cNvPr id="23" name="Text Box 43"/>
        <xdr:cNvSpPr txBox="1"/>
      </xdr:nvSpPr>
      <xdr:spPr>
        <a:xfrm>
          <a:off x="6238875" y="2349500"/>
          <a:ext cx="112395" cy="378460"/>
        </a:xfrm>
        <a:prstGeom prst="rect">
          <a:avLst/>
        </a:prstGeom>
        <a:noFill/>
        <a:ln w="9525">
          <a:noFill/>
        </a:ln>
      </xdr:spPr>
    </xdr:sp>
    <xdr:clientData/>
  </xdr:twoCellAnchor>
  <xdr:twoCellAnchor editAs="oneCell">
    <xdr:from>
      <xdr:col>8</xdr:col>
      <xdr:colOff>235585</xdr:colOff>
      <xdr:row>83</xdr:row>
      <xdr:rowOff>0</xdr:rowOff>
    </xdr:from>
    <xdr:to>
      <xdr:col>10</xdr:col>
      <xdr:colOff>44450</xdr:colOff>
      <xdr:row>108</xdr:row>
      <xdr:rowOff>137160</xdr:rowOff>
    </xdr:to>
    <xdr:sp>
      <xdr:nvSpPr>
        <xdr:cNvPr id="24" name="Text Box 43"/>
        <xdr:cNvSpPr txBox="1"/>
      </xdr:nvSpPr>
      <xdr:spPr>
        <a:xfrm>
          <a:off x="6238875" y="2349500"/>
          <a:ext cx="44450" cy="378460"/>
        </a:xfrm>
        <a:prstGeom prst="rect">
          <a:avLst/>
        </a:prstGeom>
        <a:noFill/>
        <a:ln w="9525">
          <a:noFill/>
        </a:ln>
      </xdr:spPr>
    </xdr:sp>
    <xdr:clientData/>
  </xdr:twoCellAnchor>
  <xdr:twoCellAnchor editAs="oneCell">
    <xdr:from>
      <xdr:col>8</xdr:col>
      <xdr:colOff>235585</xdr:colOff>
      <xdr:row>83</xdr:row>
      <xdr:rowOff>0</xdr:rowOff>
    </xdr:from>
    <xdr:to>
      <xdr:col>10</xdr:col>
      <xdr:colOff>44450</xdr:colOff>
      <xdr:row>108</xdr:row>
      <xdr:rowOff>137160</xdr:rowOff>
    </xdr:to>
    <xdr:sp>
      <xdr:nvSpPr>
        <xdr:cNvPr id="25" name="Text Box 43"/>
        <xdr:cNvSpPr txBox="1"/>
      </xdr:nvSpPr>
      <xdr:spPr>
        <a:xfrm>
          <a:off x="6238875" y="2349500"/>
          <a:ext cx="44450" cy="378460"/>
        </a:xfrm>
        <a:prstGeom prst="rect">
          <a:avLst/>
        </a:prstGeom>
        <a:noFill/>
        <a:ln w="9525">
          <a:noFill/>
        </a:ln>
      </xdr:spPr>
    </xdr:sp>
    <xdr:clientData/>
  </xdr:twoCellAnchor>
  <xdr:twoCellAnchor editAs="oneCell">
    <xdr:from>
      <xdr:col>8</xdr:col>
      <xdr:colOff>245745</xdr:colOff>
      <xdr:row>3</xdr:row>
      <xdr:rowOff>0</xdr:rowOff>
    </xdr:from>
    <xdr:to>
      <xdr:col>10</xdr:col>
      <xdr:colOff>47625</xdr:colOff>
      <xdr:row>4</xdr:row>
      <xdr:rowOff>40005</xdr:rowOff>
    </xdr:to>
    <xdr:sp>
      <xdr:nvSpPr>
        <xdr:cNvPr id="26" name="Text Box 43"/>
        <xdr:cNvSpPr txBox="1"/>
      </xdr:nvSpPr>
      <xdr:spPr>
        <a:xfrm>
          <a:off x="6238875" y="723900"/>
          <a:ext cx="47625" cy="281305"/>
        </a:xfrm>
        <a:prstGeom prst="rect">
          <a:avLst/>
        </a:prstGeom>
        <a:noFill/>
        <a:ln w="9525">
          <a:noFill/>
        </a:ln>
      </xdr:spPr>
    </xdr:sp>
    <xdr:clientData/>
  </xdr:twoCellAnchor>
  <xdr:twoCellAnchor editAs="oneCell">
    <xdr:from>
      <xdr:col>8</xdr:col>
      <xdr:colOff>0</xdr:colOff>
      <xdr:row>3</xdr:row>
      <xdr:rowOff>0</xdr:rowOff>
    </xdr:from>
    <xdr:to>
      <xdr:col>10</xdr:col>
      <xdr:colOff>112395</xdr:colOff>
      <xdr:row>4</xdr:row>
      <xdr:rowOff>46355</xdr:rowOff>
    </xdr:to>
    <xdr:sp>
      <xdr:nvSpPr>
        <xdr:cNvPr id="27" name="Text Box 43"/>
        <xdr:cNvSpPr txBox="1"/>
      </xdr:nvSpPr>
      <xdr:spPr>
        <a:xfrm>
          <a:off x="6238875" y="723900"/>
          <a:ext cx="112395" cy="287655"/>
        </a:xfrm>
        <a:prstGeom prst="rect">
          <a:avLst/>
        </a:prstGeom>
        <a:noFill/>
        <a:ln w="9525">
          <a:noFill/>
        </a:ln>
      </xdr:spPr>
    </xdr:sp>
    <xdr:clientData/>
  </xdr:twoCellAnchor>
  <xdr:twoCellAnchor editAs="oneCell">
    <xdr:from>
      <xdr:col>8</xdr:col>
      <xdr:colOff>0</xdr:colOff>
      <xdr:row>3</xdr:row>
      <xdr:rowOff>0</xdr:rowOff>
    </xdr:from>
    <xdr:to>
      <xdr:col>10</xdr:col>
      <xdr:colOff>112395</xdr:colOff>
      <xdr:row>4</xdr:row>
      <xdr:rowOff>46355</xdr:rowOff>
    </xdr:to>
    <xdr:sp>
      <xdr:nvSpPr>
        <xdr:cNvPr id="28" name="Text Box 43"/>
        <xdr:cNvSpPr txBox="1"/>
      </xdr:nvSpPr>
      <xdr:spPr>
        <a:xfrm>
          <a:off x="6238875" y="723900"/>
          <a:ext cx="112395" cy="287655"/>
        </a:xfrm>
        <a:prstGeom prst="rect">
          <a:avLst/>
        </a:prstGeom>
        <a:noFill/>
        <a:ln w="9525">
          <a:noFill/>
        </a:ln>
      </xdr:spPr>
    </xdr:sp>
    <xdr:clientData/>
  </xdr:twoCellAnchor>
  <xdr:twoCellAnchor editAs="oneCell">
    <xdr:from>
      <xdr:col>8</xdr:col>
      <xdr:colOff>235585</xdr:colOff>
      <xdr:row>3</xdr:row>
      <xdr:rowOff>0</xdr:rowOff>
    </xdr:from>
    <xdr:to>
      <xdr:col>10</xdr:col>
      <xdr:colOff>44450</xdr:colOff>
      <xdr:row>4</xdr:row>
      <xdr:rowOff>137160</xdr:rowOff>
    </xdr:to>
    <xdr:sp>
      <xdr:nvSpPr>
        <xdr:cNvPr id="29" name="Text Box 43"/>
        <xdr:cNvSpPr txBox="1"/>
      </xdr:nvSpPr>
      <xdr:spPr>
        <a:xfrm>
          <a:off x="6238875" y="723900"/>
          <a:ext cx="44450" cy="378460"/>
        </a:xfrm>
        <a:prstGeom prst="rect">
          <a:avLst/>
        </a:prstGeom>
        <a:noFill/>
        <a:ln w="9525">
          <a:noFill/>
        </a:ln>
      </xdr:spPr>
    </xdr:sp>
    <xdr:clientData/>
  </xdr:twoCellAnchor>
  <xdr:twoCellAnchor editAs="oneCell">
    <xdr:from>
      <xdr:col>8</xdr:col>
      <xdr:colOff>0</xdr:colOff>
      <xdr:row>3</xdr:row>
      <xdr:rowOff>0</xdr:rowOff>
    </xdr:from>
    <xdr:to>
      <xdr:col>10</xdr:col>
      <xdr:colOff>112395</xdr:colOff>
      <xdr:row>4</xdr:row>
      <xdr:rowOff>137160</xdr:rowOff>
    </xdr:to>
    <xdr:sp>
      <xdr:nvSpPr>
        <xdr:cNvPr id="30" name="Text Box 43"/>
        <xdr:cNvSpPr txBox="1"/>
      </xdr:nvSpPr>
      <xdr:spPr>
        <a:xfrm>
          <a:off x="6238875" y="723900"/>
          <a:ext cx="112395" cy="378460"/>
        </a:xfrm>
        <a:prstGeom prst="rect">
          <a:avLst/>
        </a:prstGeom>
        <a:noFill/>
        <a:ln w="9525">
          <a:noFill/>
        </a:ln>
      </xdr:spPr>
    </xdr:sp>
    <xdr:clientData/>
  </xdr:twoCellAnchor>
  <xdr:twoCellAnchor editAs="oneCell">
    <xdr:from>
      <xdr:col>8</xdr:col>
      <xdr:colOff>245745</xdr:colOff>
      <xdr:row>3</xdr:row>
      <xdr:rowOff>0</xdr:rowOff>
    </xdr:from>
    <xdr:to>
      <xdr:col>10</xdr:col>
      <xdr:colOff>44450</xdr:colOff>
      <xdr:row>4</xdr:row>
      <xdr:rowOff>38735</xdr:rowOff>
    </xdr:to>
    <xdr:sp>
      <xdr:nvSpPr>
        <xdr:cNvPr id="31" name="Text Box 43"/>
        <xdr:cNvSpPr txBox="1"/>
      </xdr:nvSpPr>
      <xdr:spPr>
        <a:xfrm>
          <a:off x="6238875" y="723900"/>
          <a:ext cx="44450" cy="280035"/>
        </a:xfrm>
        <a:prstGeom prst="rect">
          <a:avLst/>
        </a:prstGeom>
        <a:noFill/>
        <a:ln w="9525">
          <a:noFill/>
        </a:ln>
      </xdr:spPr>
    </xdr:sp>
    <xdr:clientData/>
  </xdr:twoCellAnchor>
  <xdr:twoCellAnchor editAs="oneCell">
    <xdr:from>
      <xdr:col>8</xdr:col>
      <xdr:colOff>0</xdr:colOff>
      <xdr:row>3</xdr:row>
      <xdr:rowOff>0</xdr:rowOff>
    </xdr:from>
    <xdr:to>
      <xdr:col>10</xdr:col>
      <xdr:colOff>112395</xdr:colOff>
      <xdr:row>4</xdr:row>
      <xdr:rowOff>44450</xdr:rowOff>
    </xdr:to>
    <xdr:sp>
      <xdr:nvSpPr>
        <xdr:cNvPr id="32" name="Text Box 43"/>
        <xdr:cNvSpPr txBox="1"/>
      </xdr:nvSpPr>
      <xdr:spPr>
        <a:xfrm>
          <a:off x="6238875" y="723900"/>
          <a:ext cx="112395" cy="285750"/>
        </a:xfrm>
        <a:prstGeom prst="rect">
          <a:avLst/>
        </a:prstGeom>
        <a:noFill/>
        <a:ln w="9525">
          <a:noFill/>
        </a:ln>
      </xdr:spPr>
    </xdr:sp>
    <xdr:clientData/>
  </xdr:twoCellAnchor>
  <xdr:twoCellAnchor editAs="oneCell">
    <xdr:from>
      <xdr:col>8</xdr:col>
      <xdr:colOff>0</xdr:colOff>
      <xdr:row>3</xdr:row>
      <xdr:rowOff>0</xdr:rowOff>
    </xdr:from>
    <xdr:to>
      <xdr:col>10</xdr:col>
      <xdr:colOff>112395</xdr:colOff>
      <xdr:row>4</xdr:row>
      <xdr:rowOff>44450</xdr:rowOff>
    </xdr:to>
    <xdr:sp>
      <xdr:nvSpPr>
        <xdr:cNvPr id="33" name="Text Box 43"/>
        <xdr:cNvSpPr txBox="1"/>
      </xdr:nvSpPr>
      <xdr:spPr>
        <a:xfrm>
          <a:off x="6238875" y="723900"/>
          <a:ext cx="112395" cy="285750"/>
        </a:xfrm>
        <a:prstGeom prst="rect">
          <a:avLst/>
        </a:prstGeom>
        <a:noFill/>
        <a:ln w="9525">
          <a:noFill/>
        </a:ln>
      </xdr:spPr>
    </xdr:sp>
    <xdr:clientData/>
  </xdr:twoCellAnchor>
  <xdr:twoCellAnchor editAs="oneCell">
    <xdr:from>
      <xdr:col>8</xdr:col>
      <xdr:colOff>235585</xdr:colOff>
      <xdr:row>3</xdr:row>
      <xdr:rowOff>0</xdr:rowOff>
    </xdr:from>
    <xdr:to>
      <xdr:col>10</xdr:col>
      <xdr:colOff>44450</xdr:colOff>
      <xdr:row>4</xdr:row>
      <xdr:rowOff>137160</xdr:rowOff>
    </xdr:to>
    <xdr:sp>
      <xdr:nvSpPr>
        <xdr:cNvPr id="34" name="Text Box 43"/>
        <xdr:cNvSpPr txBox="1"/>
      </xdr:nvSpPr>
      <xdr:spPr>
        <a:xfrm>
          <a:off x="6238875" y="723900"/>
          <a:ext cx="44450" cy="378460"/>
        </a:xfrm>
        <a:prstGeom prst="rect">
          <a:avLst/>
        </a:prstGeom>
        <a:noFill/>
        <a:ln w="9525">
          <a:noFill/>
        </a:ln>
      </xdr:spPr>
    </xdr:sp>
    <xdr:clientData/>
  </xdr:twoCellAnchor>
  <xdr:twoCellAnchor editAs="oneCell">
    <xdr:from>
      <xdr:col>8</xdr:col>
      <xdr:colOff>0</xdr:colOff>
      <xdr:row>3</xdr:row>
      <xdr:rowOff>0</xdr:rowOff>
    </xdr:from>
    <xdr:to>
      <xdr:col>10</xdr:col>
      <xdr:colOff>112395</xdr:colOff>
      <xdr:row>4</xdr:row>
      <xdr:rowOff>137160</xdr:rowOff>
    </xdr:to>
    <xdr:sp>
      <xdr:nvSpPr>
        <xdr:cNvPr id="35" name="Text Box 43"/>
        <xdr:cNvSpPr txBox="1"/>
      </xdr:nvSpPr>
      <xdr:spPr>
        <a:xfrm>
          <a:off x="6238875" y="723900"/>
          <a:ext cx="112395" cy="378460"/>
        </a:xfrm>
        <a:prstGeom prst="rect">
          <a:avLst/>
        </a:prstGeom>
        <a:noFill/>
        <a:ln w="9525">
          <a:noFill/>
        </a:ln>
      </xdr:spPr>
    </xdr:sp>
    <xdr:clientData/>
  </xdr:twoCellAnchor>
  <xdr:twoCellAnchor editAs="oneCell">
    <xdr:from>
      <xdr:col>8</xdr:col>
      <xdr:colOff>235585</xdr:colOff>
      <xdr:row>3</xdr:row>
      <xdr:rowOff>0</xdr:rowOff>
    </xdr:from>
    <xdr:to>
      <xdr:col>10</xdr:col>
      <xdr:colOff>44450</xdr:colOff>
      <xdr:row>4</xdr:row>
      <xdr:rowOff>137160</xdr:rowOff>
    </xdr:to>
    <xdr:sp>
      <xdr:nvSpPr>
        <xdr:cNvPr id="36" name="Text Box 43"/>
        <xdr:cNvSpPr txBox="1"/>
      </xdr:nvSpPr>
      <xdr:spPr>
        <a:xfrm>
          <a:off x="6238875" y="723900"/>
          <a:ext cx="44450" cy="378460"/>
        </a:xfrm>
        <a:prstGeom prst="rect">
          <a:avLst/>
        </a:prstGeom>
        <a:noFill/>
        <a:ln w="9525">
          <a:noFill/>
        </a:ln>
      </xdr:spPr>
    </xdr:sp>
    <xdr:clientData/>
  </xdr:twoCellAnchor>
  <xdr:twoCellAnchor editAs="oneCell">
    <xdr:from>
      <xdr:col>8</xdr:col>
      <xdr:colOff>235585</xdr:colOff>
      <xdr:row>3</xdr:row>
      <xdr:rowOff>0</xdr:rowOff>
    </xdr:from>
    <xdr:to>
      <xdr:col>10</xdr:col>
      <xdr:colOff>44450</xdr:colOff>
      <xdr:row>4</xdr:row>
      <xdr:rowOff>137160</xdr:rowOff>
    </xdr:to>
    <xdr:sp>
      <xdr:nvSpPr>
        <xdr:cNvPr id="37" name="Text Box 43"/>
        <xdr:cNvSpPr txBox="1"/>
      </xdr:nvSpPr>
      <xdr:spPr>
        <a:xfrm>
          <a:off x="6238875" y="723900"/>
          <a:ext cx="44450" cy="378460"/>
        </a:xfrm>
        <a:prstGeom prst="rect">
          <a:avLst/>
        </a:prstGeom>
        <a:noFill/>
        <a:ln w="9525">
          <a:noFill/>
        </a:ln>
      </xdr:spPr>
    </xdr:sp>
    <xdr:clientData/>
  </xdr:twoCellAnchor>
  <xdr:twoCellAnchor editAs="oneCell">
    <xdr:from>
      <xdr:col>8</xdr:col>
      <xdr:colOff>245745</xdr:colOff>
      <xdr:row>5</xdr:row>
      <xdr:rowOff>0</xdr:rowOff>
    </xdr:from>
    <xdr:to>
      <xdr:col>10</xdr:col>
      <xdr:colOff>47625</xdr:colOff>
      <xdr:row>16</xdr:row>
      <xdr:rowOff>40005</xdr:rowOff>
    </xdr:to>
    <xdr:sp>
      <xdr:nvSpPr>
        <xdr:cNvPr id="38" name="Text Box 43"/>
        <xdr:cNvSpPr txBox="1"/>
      </xdr:nvSpPr>
      <xdr:spPr>
        <a:xfrm>
          <a:off x="6238875" y="1193800"/>
          <a:ext cx="47625" cy="281305"/>
        </a:xfrm>
        <a:prstGeom prst="rect">
          <a:avLst/>
        </a:prstGeom>
        <a:noFill/>
        <a:ln w="9525">
          <a:noFill/>
        </a:ln>
      </xdr:spPr>
    </xdr:sp>
    <xdr:clientData/>
  </xdr:twoCellAnchor>
  <xdr:twoCellAnchor editAs="oneCell">
    <xdr:from>
      <xdr:col>8</xdr:col>
      <xdr:colOff>0</xdr:colOff>
      <xdr:row>5</xdr:row>
      <xdr:rowOff>0</xdr:rowOff>
    </xdr:from>
    <xdr:to>
      <xdr:col>10</xdr:col>
      <xdr:colOff>112395</xdr:colOff>
      <xdr:row>16</xdr:row>
      <xdr:rowOff>46355</xdr:rowOff>
    </xdr:to>
    <xdr:sp>
      <xdr:nvSpPr>
        <xdr:cNvPr id="39" name="Text Box 43"/>
        <xdr:cNvSpPr txBox="1"/>
      </xdr:nvSpPr>
      <xdr:spPr>
        <a:xfrm>
          <a:off x="6238875" y="1193800"/>
          <a:ext cx="112395" cy="287655"/>
        </a:xfrm>
        <a:prstGeom prst="rect">
          <a:avLst/>
        </a:prstGeom>
        <a:noFill/>
        <a:ln w="9525">
          <a:noFill/>
        </a:ln>
      </xdr:spPr>
    </xdr:sp>
    <xdr:clientData/>
  </xdr:twoCellAnchor>
  <xdr:twoCellAnchor editAs="oneCell">
    <xdr:from>
      <xdr:col>8</xdr:col>
      <xdr:colOff>0</xdr:colOff>
      <xdr:row>5</xdr:row>
      <xdr:rowOff>0</xdr:rowOff>
    </xdr:from>
    <xdr:to>
      <xdr:col>10</xdr:col>
      <xdr:colOff>112395</xdr:colOff>
      <xdr:row>16</xdr:row>
      <xdr:rowOff>46355</xdr:rowOff>
    </xdr:to>
    <xdr:sp>
      <xdr:nvSpPr>
        <xdr:cNvPr id="40" name="Text Box 43"/>
        <xdr:cNvSpPr txBox="1"/>
      </xdr:nvSpPr>
      <xdr:spPr>
        <a:xfrm>
          <a:off x="6238875" y="1193800"/>
          <a:ext cx="112395" cy="287655"/>
        </a:xfrm>
        <a:prstGeom prst="rect">
          <a:avLst/>
        </a:prstGeom>
        <a:noFill/>
        <a:ln w="9525">
          <a:noFill/>
        </a:ln>
      </xdr:spPr>
    </xdr:sp>
    <xdr:clientData/>
  </xdr:twoCellAnchor>
  <xdr:twoCellAnchor editAs="oneCell">
    <xdr:from>
      <xdr:col>8</xdr:col>
      <xdr:colOff>235585</xdr:colOff>
      <xdr:row>5</xdr:row>
      <xdr:rowOff>0</xdr:rowOff>
    </xdr:from>
    <xdr:to>
      <xdr:col>10</xdr:col>
      <xdr:colOff>44450</xdr:colOff>
      <xdr:row>16</xdr:row>
      <xdr:rowOff>137160</xdr:rowOff>
    </xdr:to>
    <xdr:sp>
      <xdr:nvSpPr>
        <xdr:cNvPr id="41" name="Text Box 43"/>
        <xdr:cNvSpPr txBox="1"/>
      </xdr:nvSpPr>
      <xdr:spPr>
        <a:xfrm>
          <a:off x="6238875" y="1193800"/>
          <a:ext cx="44450" cy="378460"/>
        </a:xfrm>
        <a:prstGeom prst="rect">
          <a:avLst/>
        </a:prstGeom>
        <a:noFill/>
        <a:ln w="9525">
          <a:noFill/>
        </a:ln>
      </xdr:spPr>
    </xdr:sp>
    <xdr:clientData/>
  </xdr:twoCellAnchor>
  <xdr:twoCellAnchor editAs="oneCell">
    <xdr:from>
      <xdr:col>8</xdr:col>
      <xdr:colOff>0</xdr:colOff>
      <xdr:row>5</xdr:row>
      <xdr:rowOff>0</xdr:rowOff>
    </xdr:from>
    <xdr:to>
      <xdr:col>10</xdr:col>
      <xdr:colOff>112395</xdr:colOff>
      <xdr:row>16</xdr:row>
      <xdr:rowOff>137160</xdr:rowOff>
    </xdr:to>
    <xdr:sp>
      <xdr:nvSpPr>
        <xdr:cNvPr id="42" name="Text Box 43"/>
        <xdr:cNvSpPr txBox="1"/>
      </xdr:nvSpPr>
      <xdr:spPr>
        <a:xfrm>
          <a:off x="6238875" y="1193800"/>
          <a:ext cx="112395" cy="378460"/>
        </a:xfrm>
        <a:prstGeom prst="rect">
          <a:avLst/>
        </a:prstGeom>
        <a:noFill/>
        <a:ln w="9525">
          <a:noFill/>
        </a:ln>
      </xdr:spPr>
    </xdr:sp>
    <xdr:clientData/>
  </xdr:twoCellAnchor>
  <xdr:twoCellAnchor editAs="oneCell">
    <xdr:from>
      <xdr:col>8</xdr:col>
      <xdr:colOff>245745</xdr:colOff>
      <xdr:row>5</xdr:row>
      <xdr:rowOff>0</xdr:rowOff>
    </xdr:from>
    <xdr:to>
      <xdr:col>10</xdr:col>
      <xdr:colOff>44450</xdr:colOff>
      <xdr:row>16</xdr:row>
      <xdr:rowOff>38735</xdr:rowOff>
    </xdr:to>
    <xdr:sp>
      <xdr:nvSpPr>
        <xdr:cNvPr id="43" name="Text Box 43"/>
        <xdr:cNvSpPr txBox="1"/>
      </xdr:nvSpPr>
      <xdr:spPr>
        <a:xfrm>
          <a:off x="6238875" y="1193800"/>
          <a:ext cx="44450" cy="280035"/>
        </a:xfrm>
        <a:prstGeom prst="rect">
          <a:avLst/>
        </a:prstGeom>
        <a:noFill/>
        <a:ln w="9525">
          <a:noFill/>
        </a:ln>
      </xdr:spPr>
    </xdr:sp>
    <xdr:clientData/>
  </xdr:twoCellAnchor>
  <xdr:twoCellAnchor editAs="oneCell">
    <xdr:from>
      <xdr:col>8</xdr:col>
      <xdr:colOff>0</xdr:colOff>
      <xdr:row>5</xdr:row>
      <xdr:rowOff>0</xdr:rowOff>
    </xdr:from>
    <xdr:to>
      <xdr:col>10</xdr:col>
      <xdr:colOff>112395</xdr:colOff>
      <xdr:row>16</xdr:row>
      <xdr:rowOff>44450</xdr:rowOff>
    </xdr:to>
    <xdr:sp>
      <xdr:nvSpPr>
        <xdr:cNvPr id="44" name="Text Box 43"/>
        <xdr:cNvSpPr txBox="1"/>
      </xdr:nvSpPr>
      <xdr:spPr>
        <a:xfrm>
          <a:off x="6238875" y="1193800"/>
          <a:ext cx="112395" cy="285750"/>
        </a:xfrm>
        <a:prstGeom prst="rect">
          <a:avLst/>
        </a:prstGeom>
        <a:noFill/>
        <a:ln w="9525">
          <a:noFill/>
        </a:ln>
      </xdr:spPr>
    </xdr:sp>
    <xdr:clientData/>
  </xdr:twoCellAnchor>
  <xdr:twoCellAnchor editAs="oneCell">
    <xdr:from>
      <xdr:col>8</xdr:col>
      <xdr:colOff>0</xdr:colOff>
      <xdr:row>5</xdr:row>
      <xdr:rowOff>0</xdr:rowOff>
    </xdr:from>
    <xdr:to>
      <xdr:col>10</xdr:col>
      <xdr:colOff>112395</xdr:colOff>
      <xdr:row>16</xdr:row>
      <xdr:rowOff>44450</xdr:rowOff>
    </xdr:to>
    <xdr:sp>
      <xdr:nvSpPr>
        <xdr:cNvPr id="45" name="Text Box 43"/>
        <xdr:cNvSpPr txBox="1"/>
      </xdr:nvSpPr>
      <xdr:spPr>
        <a:xfrm>
          <a:off x="6238875" y="1193800"/>
          <a:ext cx="112395" cy="285750"/>
        </a:xfrm>
        <a:prstGeom prst="rect">
          <a:avLst/>
        </a:prstGeom>
        <a:noFill/>
        <a:ln w="9525">
          <a:noFill/>
        </a:ln>
      </xdr:spPr>
    </xdr:sp>
    <xdr:clientData/>
  </xdr:twoCellAnchor>
  <xdr:twoCellAnchor editAs="oneCell">
    <xdr:from>
      <xdr:col>8</xdr:col>
      <xdr:colOff>235585</xdr:colOff>
      <xdr:row>5</xdr:row>
      <xdr:rowOff>0</xdr:rowOff>
    </xdr:from>
    <xdr:to>
      <xdr:col>10</xdr:col>
      <xdr:colOff>44450</xdr:colOff>
      <xdr:row>16</xdr:row>
      <xdr:rowOff>137160</xdr:rowOff>
    </xdr:to>
    <xdr:sp>
      <xdr:nvSpPr>
        <xdr:cNvPr id="46" name="Text Box 43"/>
        <xdr:cNvSpPr txBox="1"/>
      </xdr:nvSpPr>
      <xdr:spPr>
        <a:xfrm>
          <a:off x="6238875" y="1193800"/>
          <a:ext cx="44450" cy="378460"/>
        </a:xfrm>
        <a:prstGeom prst="rect">
          <a:avLst/>
        </a:prstGeom>
        <a:noFill/>
        <a:ln w="9525">
          <a:noFill/>
        </a:ln>
      </xdr:spPr>
    </xdr:sp>
    <xdr:clientData/>
  </xdr:twoCellAnchor>
  <xdr:twoCellAnchor editAs="oneCell">
    <xdr:from>
      <xdr:col>8</xdr:col>
      <xdr:colOff>0</xdr:colOff>
      <xdr:row>5</xdr:row>
      <xdr:rowOff>0</xdr:rowOff>
    </xdr:from>
    <xdr:to>
      <xdr:col>10</xdr:col>
      <xdr:colOff>112395</xdr:colOff>
      <xdr:row>16</xdr:row>
      <xdr:rowOff>137160</xdr:rowOff>
    </xdr:to>
    <xdr:sp>
      <xdr:nvSpPr>
        <xdr:cNvPr id="47" name="Text Box 43"/>
        <xdr:cNvSpPr txBox="1"/>
      </xdr:nvSpPr>
      <xdr:spPr>
        <a:xfrm>
          <a:off x="6238875" y="1193800"/>
          <a:ext cx="112395" cy="378460"/>
        </a:xfrm>
        <a:prstGeom prst="rect">
          <a:avLst/>
        </a:prstGeom>
        <a:noFill/>
        <a:ln w="9525">
          <a:noFill/>
        </a:ln>
      </xdr:spPr>
    </xdr:sp>
    <xdr:clientData/>
  </xdr:twoCellAnchor>
  <xdr:twoCellAnchor editAs="oneCell">
    <xdr:from>
      <xdr:col>8</xdr:col>
      <xdr:colOff>235585</xdr:colOff>
      <xdr:row>5</xdr:row>
      <xdr:rowOff>0</xdr:rowOff>
    </xdr:from>
    <xdr:to>
      <xdr:col>10</xdr:col>
      <xdr:colOff>44450</xdr:colOff>
      <xdr:row>16</xdr:row>
      <xdr:rowOff>137160</xdr:rowOff>
    </xdr:to>
    <xdr:sp>
      <xdr:nvSpPr>
        <xdr:cNvPr id="48" name="Text Box 43"/>
        <xdr:cNvSpPr txBox="1"/>
      </xdr:nvSpPr>
      <xdr:spPr>
        <a:xfrm>
          <a:off x="6238875" y="1193800"/>
          <a:ext cx="44450" cy="378460"/>
        </a:xfrm>
        <a:prstGeom prst="rect">
          <a:avLst/>
        </a:prstGeom>
        <a:noFill/>
        <a:ln w="9525">
          <a:noFill/>
        </a:ln>
      </xdr:spPr>
    </xdr:sp>
    <xdr:clientData/>
  </xdr:twoCellAnchor>
  <xdr:twoCellAnchor editAs="oneCell">
    <xdr:from>
      <xdr:col>8</xdr:col>
      <xdr:colOff>235585</xdr:colOff>
      <xdr:row>5</xdr:row>
      <xdr:rowOff>0</xdr:rowOff>
    </xdr:from>
    <xdr:to>
      <xdr:col>10</xdr:col>
      <xdr:colOff>44450</xdr:colOff>
      <xdr:row>16</xdr:row>
      <xdr:rowOff>137160</xdr:rowOff>
    </xdr:to>
    <xdr:sp>
      <xdr:nvSpPr>
        <xdr:cNvPr id="49" name="Text Box 43"/>
        <xdr:cNvSpPr txBox="1"/>
      </xdr:nvSpPr>
      <xdr:spPr>
        <a:xfrm>
          <a:off x="6238875" y="1193800"/>
          <a:ext cx="44450" cy="378460"/>
        </a:xfrm>
        <a:prstGeom prst="rect">
          <a:avLst/>
        </a:prstGeom>
        <a:noFill/>
        <a:ln w="9525">
          <a:noFill/>
        </a:ln>
      </xdr:spPr>
    </xdr:sp>
    <xdr:clientData/>
  </xdr:twoCellAnchor>
  <xdr:twoCellAnchor editAs="oneCell">
    <xdr:from>
      <xdr:col>6</xdr:col>
      <xdr:colOff>245745</xdr:colOff>
      <xdr:row>5</xdr:row>
      <xdr:rowOff>0</xdr:rowOff>
    </xdr:from>
    <xdr:to>
      <xdr:col>10</xdr:col>
      <xdr:colOff>47625</xdr:colOff>
      <xdr:row>16</xdr:row>
      <xdr:rowOff>40005</xdr:rowOff>
    </xdr:to>
    <xdr:sp>
      <xdr:nvSpPr>
        <xdr:cNvPr id="50" name="Text Box 43"/>
        <xdr:cNvSpPr txBox="1"/>
      </xdr:nvSpPr>
      <xdr:spPr>
        <a:xfrm>
          <a:off x="6238875" y="1193800"/>
          <a:ext cx="47625" cy="281305"/>
        </a:xfrm>
        <a:prstGeom prst="rect">
          <a:avLst/>
        </a:prstGeom>
        <a:noFill/>
        <a:ln w="9525">
          <a:noFill/>
        </a:ln>
      </xdr:spPr>
    </xdr:sp>
    <xdr:clientData/>
  </xdr:twoCellAnchor>
  <xdr:twoCellAnchor editAs="oneCell">
    <xdr:from>
      <xdr:col>6</xdr:col>
      <xdr:colOff>0</xdr:colOff>
      <xdr:row>5</xdr:row>
      <xdr:rowOff>0</xdr:rowOff>
    </xdr:from>
    <xdr:to>
      <xdr:col>10</xdr:col>
      <xdr:colOff>112395</xdr:colOff>
      <xdr:row>16</xdr:row>
      <xdr:rowOff>46355</xdr:rowOff>
    </xdr:to>
    <xdr:sp>
      <xdr:nvSpPr>
        <xdr:cNvPr id="51" name="Text Box 43"/>
        <xdr:cNvSpPr txBox="1"/>
      </xdr:nvSpPr>
      <xdr:spPr>
        <a:xfrm>
          <a:off x="6238875" y="1193800"/>
          <a:ext cx="112395" cy="287655"/>
        </a:xfrm>
        <a:prstGeom prst="rect">
          <a:avLst/>
        </a:prstGeom>
        <a:noFill/>
        <a:ln w="9525">
          <a:noFill/>
        </a:ln>
      </xdr:spPr>
    </xdr:sp>
    <xdr:clientData/>
  </xdr:twoCellAnchor>
  <xdr:twoCellAnchor editAs="oneCell">
    <xdr:from>
      <xdr:col>6</xdr:col>
      <xdr:colOff>0</xdr:colOff>
      <xdr:row>5</xdr:row>
      <xdr:rowOff>0</xdr:rowOff>
    </xdr:from>
    <xdr:to>
      <xdr:col>10</xdr:col>
      <xdr:colOff>112395</xdr:colOff>
      <xdr:row>16</xdr:row>
      <xdr:rowOff>46355</xdr:rowOff>
    </xdr:to>
    <xdr:sp>
      <xdr:nvSpPr>
        <xdr:cNvPr id="52" name="Text Box 43"/>
        <xdr:cNvSpPr txBox="1"/>
      </xdr:nvSpPr>
      <xdr:spPr>
        <a:xfrm>
          <a:off x="6238875" y="1193800"/>
          <a:ext cx="112395" cy="287655"/>
        </a:xfrm>
        <a:prstGeom prst="rect">
          <a:avLst/>
        </a:prstGeom>
        <a:noFill/>
        <a:ln w="9525">
          <a:noFill/>
        </a:ln>
      </xdr:spPr>
    </xdr:sp>
    <xdr:clientData/>
  </xdr:twoCellAnchor>
  <xdr:twoCellAnchor editAs="oneCell">
    <xdr:from>
      <xdr:col>8</xdr:col>
      <xdr:colOff>235585</xdr:colOff>
      <xdr:row>5</xdr:row>
      <xdr:rowOff>0</xdr:rowOff>
    </xdr:from>
    <xdr:to>
      <xdr:col>10</xdr:col>
      <xdr:colOff>44450</xdr:colOff>
      <xdr:row>16</xdr:row>
      <xdr:rowOff>137160</xdr:rowOff>
    </xdr:to>
    <xdr:sp>
      <xdr:nvSpPr>
        <xdr:cNvPr id="53" name="Text Box 43"/>
        <xdr:cNvSpPr txBox="1"/>
      </xdr:nvSpPr>
      <xdr:spPr>
        <a:xfrm>
          <a:off x="6238875" y="1193800"/>
          <a:ext cx="44450" cy="378460"/>
        </a:xfrm>
        <a:prstGeom prst="rect">
          <a:avLst/>
        </a:prstGeom>
        <a:noFill/>
        <a:ln w="9525">
          <a:noFill/>
        </a:ln>
      </xdr:spPr>
    </xdr:sp>
    <xdr:clientData/>
  </xdr:twoCellAnchor>
  <xdr:twoCellAnchor editAs="oneCell">
    <xdr:from>
      <xdr:col>8</xdr:col>
      <xdr:colOff>0</xdr:colOff>
      <xdr:row>5</xdr:row>
      <xdr:rowOff>0</xdr:rowOff>
    </xdr:from>
    <xdr:to>
      <xdr:col>10</xdr:col>
      <xdr:colOff>112395</xdr:colOff>
      <xdr:row>16</xdr:row>
      <xdr:rowOff>137160</xdr:rowOff>
    </xdr:to>
    <xdr:sp>
      <xdr:nvSpPr>
        <xdr:cNvPr id="54" name="Text Box 43"/>
        <xdr:cNvSpPr txBox="1"/>
      </xdr:nvSpPr>
      <xdr:spPr>
        <a:xfrm>
          <a:off x="6238875" y="1193800"/>
          <a:ext cx="112395" cy="378460"/>
        </a:xfrm>
        <a:prstGeom prst="rect">
          <a:avLst/>
        </a:prstGeom>
        <a:noFill/>
        <a:ln w="9525">
          <a:noFill/>
        </a:ln>
      </xdr:spPr>
    </xdr:sp>
    <xdr:clientData/>
  </xdr:twoCellAnchor>
  <xdr:twoCellAnchor editAs="oneCell">
    <xdr:from>
      <xdr:col>6</xdr:col>
      <xdr:colOff>245745</xdr:colOff>
      <xdr:row>5</xdr:row>
      <xdr:rowOff>0</xdr:rowOff>
    </xdr:from>
    <xdr:to>
      <xdr:col>10</xdr:col>
      <xdr:colOff>44450</xdr:colOff>
      <xdr:row>16</xdr:row>
      <xdr:rowOff>38735</xdr:rowOff>
    </xdr:to>
    <xdr:sp>
      <xdr:nvSpPr>
        <xdr:cNvPr id="55" name="Text Box 43"/>
        <xdr:cNvSpPr txBox="1"/>
      </xdr:nvSpPr>
      <xdr:spPr>
        <a:xfrm>
          <a:off x="6238875" y="1193800"/>
          <a:ext cx="44450" cy="280035"/>
        </a:xfrm>
        <a:prstGeom prst="rect">
          <a:avLst/>
        </a:prstGeom>
        <a:noFill/>
        <a:ln w="9525">
          <a:noFill/>
        </a:ln>
      </xdr:spPr>
    </xdr:sp>
    <xdr:clientData/>
  </xdr:twoCellAnchor>
  <xdr:twoCellAnchor editAs="oneCell">
    <xdr:from>
      <xdr:col>6</xdr:col>
      <xdr:colOff>0</xdr:colOff>
      <xdr:row>5</xdr:row>
      <xdr:rowOff>0</xdr:rowOff>
    </xdr:from>
    <xdr:to>
      <xdr:col>10</xdr:col>
      <xdr:colOff>112395</xdr:colOff>
      <xdr:row>16</xdr:row>
      <xdr:rowOff>44450</xdr:rowOff>
    </xdr:to>
    <xdr:sp>
      <xdr:nvSpPr>
        <xdr:cNvPr id="56" name="Text Box 43"/>
        <xdr:cNvSpPr txBox="1"/>
      </xdr:nvSpPr>
      <xdr:spPr>
        <a:xfrm>
          <a:off x="6238875" y="1193800"/>
          <a:ext cx="112395" cy="285750"/>
        </a:xfrm>
        <a:prstGeom prst="rect">
          <a:avLst/>
        </a:prstGeom>
        <a:noFill/>
        <a:ln w="9525">
          <a:noFill/>
        </a:ln>
      </xdr:spPr>
    </xdr:sp>
    <xdr:clientData/>
  </xdr:twoCellAnchor>
  <xdr:twoCellAnchor editAs="oneCell">
    <xdr:from>
      <xdr:col>6</xdr:col>
      <xdr:colOff>0</xdr:colOff>
      <xdr:row>5</xdr:row>
      <xdr:rowOff>0</xdr:rowOff>
    </xdr:from>
    <xdr:to>
      <xdr:col>10</xdr:col>
      <xdr:colOff>112395</xdr:colOff>
      <xdr:row>16</xdr:row>
      <xdr:rowOff>44450</xdr:rowOff>
    </xdr:to>
    <xdr:sp>
      <xdr:nvSpPr>
        <xdr:cNvPr id="57" name="Text Box 43"/>
        <xdr:cNvSpPr txBox="1"/>
      </xdr:nvSpPr>
      <xdr:spPr>
        <a:xfrm>
          <a:off x="6238875" y="1193800"/>
          <a:ext cx="112395" cy="285750"/>
        </a:xfrm>
        <a:prstGeom prst="rect">
          <a:avLst/>
        </a:prstGeom>
        <a:noFill/>
        <a:ln w="9525">
          <a:noFill/>
        </a:ln>
      </xdr:spPr>
    </xdr:sp>
    <xdr:clientData/>
  </xdr:twoCellAnchor>
  <xdr:twoCellAnchor editAs="oneCell">
    <xdr:from>
      <xdr:col>8</xdr:col>
      <xdr:colOff>235585</xdr:colOff>
      <xdr:row>5</xdr:row>
      <xdr:rowOff>0</xdr:rowOff>
    </xdr:from>
    <xdr:to>
      <xdr:col>10</xdr:col>
      <xdr:colOff>44450</xdr:colOff>
      <xdr:row>16</xdr:row>
      <xdr:rowOff>137160</xdr:rowOff>
    </xdr:to>
    <xdr:sp>
      <xdr:nvSpPr>
        <xdr:cNvPr id="58" name="Text Box 43"/>
        <xdr:cNvSpPr txBox="1"/>
      </xdr:nvSpPr>
      <xdr:spPr>
        <a:xfrm>
          <a:off x="6238875" y="1193800"/>
          <a:ext cx="44450" cy="378460"/>
        </a:xfrm>
        <a:prstGeom prst="rect">
          <a:avLst/>
        </a:prstGeom>
        <a:noFill/>
        <a:ln w="9525">
          <a:noFill/>
        </a:ln>
      </xdr:spPr>
    </xdr:sp>
    <xdr:clientData/>
  </xdr:twoCellAnchor>
  <xdr:twoCellAnchor editAs="oneCell">
    <xdr:from>
      <xdr:col>8</xdr:col>
      <xdr:colOff>0</xdr:colOff>
      <xdr:row>5</xdr:row>
      <xdr:rowOff>0</xdr:rowOff>
    </xdr:from>
    <xdr:to>
      <xdr:col>10</xdr:col>
      <xdr:colOff>112395</xdr:colOff>
      <xdr:row>16</xdr:row>
      <xdr:rowOff>137160</xdr:rowOff>
    </xdr:to>
    <xdr:sp>
      <xdr:nvSpPr>
        <xdr:cNvPr id="59" name="Text Box 43"/>
        <xdr:cNvSpPr txBox="1"/>
      </xdr:nvSpPr>
      <xdr:spPr>
        <a:xfrm>
          <a:off x="6238875" y="1193800"/>
          <a:ext cx="112395" cy="378460"/>
        </a:xfrm>
        <a:prstGeom prst="rect">
          <a:avLst/>
        </a:prstGeom>
        <a:noFill/>
        <a:ln w="9525">
          <a:noFill/>
        </a:ln>
      </xdr:spPr>
    </xdr:sp>
    <xdr:clientData/>
  </xdr:twoCellAnchor>
  <xdr:twoCellAnchor editAs="oneCell">
    <xdr:from>
      <xdr:col>8</xdr:col>
      <xdr:colOff>235585</xdr:colOff>
      <xdr:row>5</xdr:row>
      <xdr:rowOff>0</xdr:rowOff>
    </xdr:from>
    <xdr:to>
      <xdr:col>10</xdr:col>
      <xdr:colOff>44450</xdr:colOff>
      <xdr:row>16</xdr:row>
      <xdr:rowOff>137160</xdr:rowOff>
    </xdr:to>
    <xdr:sp>
      <xdr:nvSpPr>
        <xdr:cNvPr id="60" name="Text Box 43"/>
        <xdr:cNvSpPr txBox="1"/>
      </xdr:nvSpPr>
      <xdr:spPr>
        <a:xfrm>
          <a:off x="6238875" y="1193800"/>
          <a:ext cx="44450" cy="378460"/>
        </a:xfrm>
        <a:prstGeom prst="rect">
          <a:avLst/>
        </a:prstGeom>
        <a:noFill/>
        <a:ln w="9525">
          <a:noFill/>
        </a:ln>
      </xdr:spPr>
    </xdr:sp>
    <xdr:clientData/>
  </xdr:twoCellAnchor>
  <xdr:twoCellAnchor editAs="oneCell">
    <xdr:from>
      <xdr:col>8</xdr:col>
      <xdr:colOff>235585</xdr:colOff>
      <xdr:row>5</xdr:row>
      <xdr:rowOff>0</xdr:rowOff>
    </xdr:from>
    <xdr:to>
      <xdr:col>10</xdr:col>
      <xdr:colOff>44450</xdr:colOff>
      <xdr:row>16</xdr:row>
      <xdr:rowOff>137160</xdr:rowOff>
    </xdr:to>
    <xdr:sp>
      <xdr:nvSpPr>
        <xdr:cNvPr id="61" name="Text Box 43"/>
        <xdr:cNvSpPr txBox="1"/>
      </xdr:nvSpPr>
      <xdr:spPr>
        <a:xfrm>
          <a:off x="6238875" y="1193800"/>
          <a:ext cx="44450" cy="378460"/>
        </a:xfrm>
        <a:prstGeom prst="rect">
          <a:avLst/>
        </a:prstGeom>
        <a:noFill/>
        <a:ln w="9525">
          <a:noFill/>
        </a:ln>
      </xdr:spPr>
    </xdr:sp>
    <xdr:clientData/>
  </xdr:twoCellAnchor>
  <xdr:twoCellAnchor editAs="oneCell">
    <xdr:from>
      <xdr:col>8</xdr:col>
      <xdr:colOff>245745</xdr:colOff>
      <xdr:row>12</xdr:row>
      <xdr:rowOff>0</xdr:rowOff>
    </xdr:from>
    <xdr:to>
      <xdr:col>10</xdr:col>
      <xdr:colOff>47625</xdr:colOff>
      <xdr:row>16</xdr:row>
      <xdr:rowOff>40005</xdr:rowOff>
    </xdr:to>
    <xdr:sp>
      <xdr:nvSpPr>
        <xdr:cNvPr id="62" name="Text Box 43"/>
        <xdr:cNvSpPr txBox="1"/>
      </xdr:nvSpPr>
      <xdr:spPr>
        <a:xfrm>
          <a:off x="6238875" y="1193800"/>
          <a:ext cx="47625" cy="281305"/>
        </a:xfrm>
        <a:prstGeom prst="rect">
          <a:avLst/>
        </a:prstGeom>
        <a:noFill/>
        <a:ln w="9525">
          <a:noFill/>
        </a:ln>
      </xdr:spPr>
    </xdr:sp>
    <xdr:clientData/>
  </xdr:twoCellAnchor>
  <xdr:twoCellAnchor editAs="oneCell">
    <xdr:from>
      <xdr:col>8</xdr:col>
      <xdr:colOff>0</xdr:colOff>
      <xdr:row>12</xdr:row>
      <xdr:rowOff>0</xdr:rowOff>
    </xdr:from>
    <xdr:to>
      <xdr:col>10</xdr:col>
      <xdr:colOff>112395</xdr:colOff>
      <xdr:row>16</xdr:row>
      <xdr:rowOff>46355</xdr:rowOff>
    </xdr:to>
    <xdr:sp>
      <xdr:nvSpPr>
        <xdr:cNvPr id="63" name="Text Box 43"/>
        <xdr:cNvSpPr txBox="1"/>
      </xdr:nvSpPr>
      <xdr:spPr>
        <a:xfrm>
          <a:off x="6238875" y="1193800"/>
          <a:ext cx="112395" cy="287655"/>
        </a:xfrm>
        <a:prstGeom prst="rect">
          <a:avLst/>
        </a:prstGeom>
        <a:noFill/>
        <a:ln w="9525">
          <a:noFill/>
        </a:ln>
      </xdr:spPr>
    </xdr:sp>
    <xdr:clientData/>
  </xdr:twoCellAnchor>
  <xdr:twoCellAnchor editAs="oneCell">
    <xdr:from>
      <xdr:col>8</xdr:col>
      <xdr:colOff>0</xdr:colOff>
      <xdr:row>12</xdr:row>
      <xdr:rowOff>0</xdr:rowOff>
    </xdr:from>
    <xdr:to>
      <xdr:col>10</xdr:col>
      <xdr:colOff>112395</xdr:colOff>
      <xdr:row>16</xdr:row>
      <xdr:rowOff>46355</xdr:rowOff>
    </xdr:to>
    <xdr:sp>
      <xdr:nvSpPr>
        <xdr:cNvPr id="64" name="Text Box 43"/>
        <xdr:cNvSpPr txBox="1"/>
      </xdr:nvSpPr>
      <xdr:spPr>
        <a:xfrm>
          <a:off x="6238875" y="1193800"/>
          <a:ext cx="112395" cy="287655"/>
        </a:xfrm>
        <a:prstGeom prst="rect">
          <a:avLst/>
        </a:prstGeom>
        <a:noFill/>
        <a:ln w="9525">
          <a:noFill/>
        </a:ln>
      </xdr:spPr>
    </xdr:sp>
    <xdr:clientData/>
  </xdr:twoCellAnchor>
  <xdr:twoCellAnchor editAs="oneCell">
    <xdr:from>
      <xdr:col>8</xdr:col>
      <xdr:colOff>235585</xdr:colOff>
      <xdr:row>12</xdr:row>
      <xdr:rowOff>0</xdr:rowOff>
    </xdr:from>
    <xdr:to>
      <xdr:col>10</xdr:col>
      <xdr:colOff>44450</xdr:colOff>
      <xdr:row>16</xdr:row>
      <xdr:rowOff>137160</xdr:rowOff>
    </xdr:to>
    <xdr:sp>
      <xdr:nvSpPr>
        <xdr:cNvPr id="65" name="Text Box 43"/>
        <xdr:cNvSpPr txBox="1"/>
      </xdr:nvSpPr>
      <xdr:spPr>
        <a:xfrm>
          <a:off x="6238875" y="1193800"/>
          <a:ext cx="44450" cy="378460"/>
        </a:xfrm>
        <a:prstGeom prst="rect">
          <a:avLst/>
        </a:prstGeom>
        <a:noFill/>
        <a:ln w="9525">
          <a:noFill/>
        </a:ln>
      </xdr:spPr>
    </xdr:sp>
    <xdr:clientData/>
  </xdr:twoCellAnchor>
  <xdr:twoCellAnchor editAs="oneCell">
    <xdr:from>
      <xdr:col>8</xdr:col>
      <xdr:colOff>0</xdr:colOff>
      <xdr:row>12</xdr:row>
      <xdr:rowOff>0</xdr:rowOff>
    </xdr:from>
    <xdr:to>
      <xdr:col>10</xdr:col>
      <xdr:colOff>112395</xdr:colOff>
      <xdr:row>16</xdr:row>
      <xdr:rowOff>137160</xdr:rowOff>
    </xdr:to>
    <xdr:sp>
      <xdr:nvSpPr>
        <xdr:cNvPr id="66" name="Text Box 43"/>
        <xdr:cNvSpPr txBox="1"/>
      </xdr:nvSpPr>
      <xdr:spPr>
        <a:xfrm>
          <a:off x="6238875" y="1193800"/>
          <a:ext cx="112395" cy="378460"/>
        </a:xfrm>
        <a:prstGeom prst="rect">
          <a:avLst/>
        </a:prstGeom>
        <a:noFill/>
        <a:ln w="9525">
          <a:noFill/>
        </a:ln>
      </xdr:spPr>
    </xdr:sp>
    <xdr:clientData/>
  </xdr:twoCellAnchor>
  <xdr:twoCellAnchor editAs="oneCell">
    <xdr:from>
      <xdr:col>8</xdr:col>
      <xdr:colOff>245745</xdr:colOff>
      <xdr:row>12</xdr:row>
      <xdr:rowOff>0</xdr:rowOff>
    </xdr:from>
    <xdr:to>
      <xdr:col>10</xdr:col>
      <xdr:colOff>44450</xdr:colOff>
      <xdr:row>16</xdr:row>
      <xdr:rowOff>38735</xdr:rowOff>
    </xdr:to>
    <xdr:sp>
      <xdr:nvSpPr>
        <xdr:cNvPr id="67" name="Text Box 43"/>
        <xdr:cNvSpPr txBox="1"/>
      </xdr:nvSpPr>
      <xdr:spPr>
        <a:xfrm>
          <a:off x="6238875" y="1193800"/>
          <a:ext cx="44450" cy="280035"/>
        </a:xfrm>
        <a:prstGeom prst="rect">
          <a:avLst/>
        </a:prstGeom>
        <a:noFill/>
        <a:ln w="9525">
          <a:noFill/>
        </a:ln>
      </xdr:spPr>
    </xdr:sp>
    <xdr:clientData/>
  </xdr:twoCellAnchor>
  <xdr:twoCellAnchor editAs="oneCell">
    <xdr:from>
      <xdr:col>8</xdr:col>
      <xdr:colOff>0</xdr:colOff>
      <xdr:row>12</xdr:row>
      <xdr:rowOff>0</xdr:rowOff>
    </xdr:from>
    <xdr:to>
      <xdr:col>10</xdr:col>
      <xdr:colOff>112395</xdr:colOff>
      <xdr:row>16</xdr:row>
      <xdr:rowOff>44450</xdr:rowOff>
    </xdr:to>
    <xdr:sp>
      <xdr:nvSpPr>
        <xdr:cNvPr id="68" name="Text Box 43"/>
        <xdr:cNvSpPr txBox="1"/>
      </xdr:nvSpPr>
      <xdr:spPr>
        <a:xfrm>
          <a:off x="6238875" y="1193800"/>
          <a:ext cx="112395" cy="285750"/>
        </a:xfrm>
        <a:prstGeom prst="rect">
          <a:avLst/>
        </a:prstGeom>
        <a:noFill/>
        <a:ln w="9525">
          <a:noFill/>
        </a:ln>
      </xdr:spPr>
    </xdr:sp>
    <xdr:clientData/>
  </xdr:twoCellAnchor>
  <xdr:twoCellAnchor editAs="oneCell">
    <xdr:from>
      <xdr:col>8</xdr:col>
      <xdr:colOff>0</xdr:colOff>
      <xdr:row>12</xdr:row>
      <xdr:rowOff>0</xdr:rowOff>
    </xdr:from>
    <xdr:to>
      <xdr:col>10</xdr:col>
      <xdr:colOff>112395</xdr:colOff>
      <xdr:row>16</xdr:row>
      <xdr:rowOff>44450</xdr:rowOff>
    </xdr:to>
    <xdr:sp>
      <xdr:nvSpPr>
        <xdr:cNvPr id="69" name="Text Box 43"/>
        <xdr:cNvSpPr txBox="1"/>
      </xdr:nvSpPr>
      <xdr:spPr>
        <a:xfrm>
          <a:off x="6238875" y="1193800"/>
          <a:ext cx="112395" cy="285750"/>
        </a:xfrm>
        <a:prstGeom prst="rect">
          <a:avLst/>
        </a:prstGeom>
        <a:noFill/>
        <a:ln w="9525">
          <a:noFill/>
        </a:ln>
      </xdr:spPr>
    </xdr:sp>
    <xdr:clientData/>
  </xdr:twoCellAnchor>
  <xdr:twoCellAnchor editAs="oneCell">
    <xdr:from>
      <xdr:col>8</xdr:col>
      <xdr:colOff>235585</xdr:colOff>
      <xdr:row>12</xdr:row>
      <xdr:rowOff>0</xdr:rowOff>
    </xdr:from>
    <xdr:to>
      <xdr:col>10</xdr:col>
      <xdr:colOff>44450</xdr:colOff>
      <xdr:row>16</xdr:row>
      <xdr:rowOff>137160</xdr:rowOff>
    </xdr:to>
    <xdr:sp>
      <xdr:nvSpPr>
        <xdr:cNvPr id="70" name="Text Box 43"/>
        <xdr:cNvSpPr txBox="1"/>
      </xdr:nvSpPr>
      <xdr:spPr>
        <a:xfrm>
          <a:off x="6238875" y="1193800"/>
          <a:ext cx="44450" cy="378460"/>
        </a:xfrm>
        <a:prstGeom prst="rect">
          <a:avLst/>
        </a:prstGeom>
        <a:noFill/>
        <a:ln w="9525">
          <a:noFill/>
        </a:ln>
      </xdr:spPr>
    </xdr:sp>
    <xdr:clientData/>
  </xdr:twoCellAnchor>
  <xdr:twoCellAnchor editAs="oneCell">
    <xdr:from>
      <xdr:col>8</xdr:col>
      <xdr:colOff>0</xdr:colOff>
      <xdr:row>12</xdr:row>
      <xdr:rowOff>0</xdr:rowOff>
    </xdr:from>
    <xdr:to>
      <xdr:col>10</xdr:col>
      <xdr:colOff>112395</xdr:colOff>
      <xdr:row>16</xdr:row>
      <xdr:rowOff>137160</xdr:rowOff>
    </xdr:to>
    <xdr:sp>
      <xdr:nvSpPr>
        <xdr:cNvPr id="71" name="Text Box 43"/>
        <xdr:cNvSpPr txBox="1"/>
      </xdr:nvSpPr>
      <xdr:spPr>
        <a:xfrm>
          <a:off x="6238875" y="1193800"/>
          <a:ext cx="112395" cy="378460"/>
        </a:xfrm>
        <a:prstGeom prst="rect">
          <a:avLst/>
        </a:prstGeom>
        <a:noFill/>
        <a:ln w="9525">
          <a:noFill/>
        </a:ln>
      </xdr:spPr>
    </xdr:sp>
    <xdr:clientData/>
  </xdr:twoCellAnchor>
  <xdr:twoCellAnchor editAs="oneCell">
    <xdr:from>
      <xdr:col>8</xdr:col>
      <xdr:colOff>235585</xdr:colOff>
      <xdr:row>12</xdr:row>
      <xdr:rowOff>0</xdr:rowOff>
    </xdr:from>
    <xdr:to>
      <xdr:col>10</xdr:col>
      <xdr:colOff>44450</xdr:colOff>
      <xdr:row>16</xdr:row>
      <xdr:rowOff>137160</xdr:rowOff>
    </xdr:to>
    <xdr:sp>
      <xdr:nvSpPr>
        <xdr:cNvPr id="72" name="Text Box 43"/>
        <xdr:cNvSpPr txBox="1"/>
      </xdr:nvSpPr>
      <xdr:spPr>
        <a:xfrm>
          <a:off x="6238875" y="1193800"/>
          <a:ext cx="44450" cy="378460"/>
        </a:xfrm>
        <a:prstGeom prst="rect">
          <a:avLst/>
        </a:prstGeom>
        <a:noFill/>
        <a:ln w="9525">
          <a:noFill/>
        </a:ln>
      </xdr:spPr>
    </xdr:sp>
    <xdr:clientData/>
  </xdr:twoCellAnchor>
  <xdr:twoCellAnchor editAs="oneCell">
    <xdr:from>
      <xdr:col>8</xdr:col>
      <xdr:colOff>235585</xdr:colOff>
      <xdr:row>12</xdr:row>
      <xdr:rowOff>0</xdr:rowOff>
    </xdr:from>
    <xdr:to>
      <xdr:col>10</xdr:col>
      <xdr:colOff>44450</xdr:colOff>
      <xdr:row>16</xdr:row>
      <xdr:rowOff>137160</xdr:rowOff>
    </xdr:to>
    <xdr:sp>
      <xdr:nvSpPr>
        <xdr:cNvPr id="73" name="Text Box 43"/>
        <xdr:cNvSpPr txBox="1"/>
      </xdr:nvSpPr>
      <xdr:spPr>
        <a:xfrm>
          <a:off x="6238875" y="1193800"/>
          <a:ext cx="44450" cy="378460"/>
        </a:xfrm>
        <a:prstGeom prst="rect">
          <a:avLst/>
        </a:prstGeom>
        <a:noFill/>
        <a:ln w="9525">
          <a:noFill/>
        </a:ln>
      </xdr:spPr>
    </xdr:sp>
    <xdr:clientData/>
  </xdr:twoCellAnchor>
  <xdr:twoCellAnchor editAs="oneCell">
    <xdr:from>
      <xdr:col>8</xdr:col>
      <xdr:colOff>245745</xdr:colOff>
      <xdr:row>12</xdr:row>
      <xdr:rowOff>0</xdr:rowOff>
    </xdr:from>
    <xdr:to>
      <xdr:col>10</xdr:col>
      <xdr:colOff>47625</xdr:colOff>
      <xdr:row>16</xdr:row>
      <xdr:rowOff>40005</xdr:rowOff>
    </xdr:to>
    <xdr:sp>
      <xdr:nvSpPr>
        <xdr:cNvPr id="74" name="Text Box 43"/>
        <xdr:cNvSpPr txBox="1"/>
      </xdr:nvSpPr>
      <xdr:spPr>
        <a:xfrm>
          <a:off x="6238875" y="1193800"/>
          <a:ext cx="47625" cy="281305"/>
        </a:xfrm>
        <a:prstGeom prst="rect">
          <a:avLst/>
        </a:prstGeom>
        <a:noFill/>
        <a:ln w="9525">
          <a:noFill/>
        </a:ln>
      </xdr:spPr>
    </xdr:sp>
    <xdr:clientData/>
  </xdr:twoCellAnchor>
  <xdr:twoCellAnchor editAs="oneCell">
    <xdr:from>
      <xdr:col>8</xdr:col>
      <xdr:colOff>0</xdr:colOff>
      <xdr:row>12</xdr:row>
      <xdr:rowOff>0</xdr:rowOff>
    </xdr:from>
    <xdr:to>
      <xdr:col>10</xdr:col>
      <xdr:colOff>112395</xdr:colOff>
      <xdr:row>16</xdr:row>
      <xdr:rowOff>46355</xdr:rowOff>
    </xdr:to>
    <xdr:sp>
      <xdr:nvSpPr>
        <xdr:cNvPr id="75" name="Text Box 43"/>
        <xdr:cNvSpPr txBox="1"/>
      </xdr:nvSpPr>
      <xdr:spPr>
        <a:xfrm>
          <a:off x="6238875" y="1193800"/>
          <a:ext cx="112395" cy="287655"/>
        </a:xfrm>
        <a:prstGeom prst="rect">
          <a:avLst/>
        </a:prstGeom>
        <a:noFill/>
        <a:ln w="9525">
          <a:noFill/>
        </a:ln>
      </xdr:spPr>
    </xdr:sp>
    <xdr:clientData/>
  </xdr:twoCellAnchor>
  <xdr:twoCellAnchor editAs="oneCell">
    <xdr:from>
      <xdr:col>8</xdr:col>
      <xdr:colOff>0</xdr:colOff>
      <xdr:row>12</xdr:row>
      <xdr:rowOff>0</xdr:rowOff>
    </xdr:from>
    <xdr:to>
      <xdr:col>10</xdr:col>
      <xdr:colOff>112395</xdr:colOff>
      <xdr:row>16</xdr:row>
      <xdr:rowOff>46355</xdr:rowOff>
    </xdr:to>
    <xdr:sp>
      <xdr:nvSpPr>
        <xdr:cNvPr id="76" name="Text Box 43"/>
        <xdr:cNvSpPr txBox="1"/>
      </xdr:nvSpPr>
      <xdr:spPr>
        <a:xfrm>
          <a:off x="6238875" y="1193800"/>
          <a:ext cx="112395" cy="287655"/>
        </a:xfrm>
        <a:prstGeom prst="rect">
          <a:avLst/>
        </a:prstGeom>
        <a:noFill/>
        <a:ln w="9525">
          <a:noFill/>
        </a:ln>
      </xdr:spPr>
    </xdr:sp>
    <xdr:clientData/>
  </xdr:twoCellAnchor>
  <xdr:twoCellAnchor editAs="oneCell">
    <xdr:from>
      <xdr:col>8</xdr:col>
      <xdr:colOff>235585</xdr:colOff>
      <xdr:row>12</xdr:row>
      <xdr:rowOff>0</xdr:rowOff>
    </xdr:from>
    <xdr:to>
      <xdr:col>10</xdr:col>
      <xdr:colOff>44450</xdr:colOff>
      <xdr:row>16</xdr:row>
      <xdr:rowOff>137160</xdr:rowOff>
    </xdr:to>
    <xdr:sp>
      <xdr:nvSpPr>
        <xdr:cNvPr id="77" name="Text Box 43"/>
        <xdr:cNvSpPr txBox="1"/>
      </xdr:nvSpPr>
      <xdr:spPr>
        <a:xfrm>
          <a:off x="6238875" y="1193800"/>
          <a:ext cx="44450" cy="378460"/>
        </a:xfrm>
        <a:prstGeom prst="rect">
          <a:avLst/>
        </a:prstGeom>
        <a:noFill/>
        <a:ln w="9525">
          <a:noFill/>
        </a:ln>
      </xdr:spPr>
    </xdr:sp>
    <xdr:clientData/>
  </xdr:twoCellAnchor>
  <xdr:twoCellAnchor editAs="oneCell">
    <xdr:from>
      <xdr:col>8</xdr:col>
      <xdr:colOff>0</xdr:colOff>
      <xdr:row>12</xdr:row>
      <xdr:rowOff>0</xdr:rowOff>
    </xdr:from>
    <xdr:to>
      <xdr:col>10</xdr:col>
      <xdr:colOff>112395</xdr:colOff>
      <xdr:row>16</xdr:row>
      <xdr:rowOff>137160</xdr:rowOff>
    </xdr:to>
    <xdr:sp>
      <xdr:nvSpPr>
        <xdr:cNvPr id="78" name="Text Box 43"/>
        <xdr:cNvSpPr txBox="1"/>
      </xdr:nvSpPr>
      <xdr:spPr>
        <a:xfrm>
          <a:off x="6238875" y="1193800"/>
          <a:ext cx="112395" cy="378460"/>
        </a:xfrm>
        <a:prstGeom prst="rect">
          <a:avLst/>
        </a:prstGeom>
        <a:noFill/>
        <a:ln w="9525">
          <a:noFill/>
        </a:ln>
      </xdr:spPr>
    </xdr:sp>
    <xdr:clientData/>
  </xdr:twoCellAnchor>
  <xdr:twoCellAnchor editAs="oneCell">
    <xdr:from>
      <xdr:col>8</xdr:col>
      <xdr:colOff>245745</xdr:colOff>
      <xdr:row>12</xdr:row>
      <xdr:rowOff>0</xdr:rowOff>
    </xdr:from>
    <xdr:to>
      <xdr:col>10</xdr:col>
      <xdr:colOff>44450</xdr:colOff>
      <xdr:row>16</xdr:row>
      <xdr:rowOff>38735</xdr:rowOff>
    </xdr:to>
    <xdr:sp>
      <xdr:nvSpPr>
        <xdr:cNvPr id="79" name="Text Box 43"/>
        <xdr:cNvSpPr txBox="1"/>
      </xdr:nvSpPr>
      <xdr:spPr>
        <a:xfrm>
          <a:off x="6238875" y="1193800"/>
          <a:ext cx="44450" cy="280035"/>
        </a:xfrm>
        <a:prstGeom prst="rect">
          <a:avLst/>
        </a:prstGeom>
        <a:noFill/>
        <a:ln w="9525">
          <a:noFill/>
        </a:ln>
      </xdr:spPr>
    </xdr:sp>
    <xdr:clientData/>
  </xdr:twoCellAnchor>
  <xdr:twoCellAnchor editAs="oneCell">
    <xdr:from>
      <xdr:col>8</xdr:col>
      <xdr:colOff>0</xdr:colOff>
      <xdr:row>12</xdr:row>
      <xdr:rowOff>0</xdr:rowOff>
    </xdr:from>
    <xdr:to>
      <xdr:col>10</xdr:col>
      <xdr:colOff>112395</xdr:colOff>
      <xdr:row>16</xdr:row>
      <xdr:rowOff>44450</xdr:rowOff>
    </xdr:to>
    <xdr:sp>
      <xdr:nvSpPr>
        <xdr:cNvPr id="80" name="Text Box 43"/>
        <xdr:cNvSpPr txBox="1"/>
      </xdr:nvSpPr>
      <xdr:spPr>
        <a:xfrm>
          <a:off x="6238875" y="1193800"/>
          <a:ext cx="112395" cy="285750"/>
        </a:xfrm>
        <a:prstGeom prst="rect">
          <a:avLst/>
        </a:prstGeom>
        <a:noFill/>
        <a:ln w="9525">
          <a:noFill/>
        </a:ln>
      </xdr:spPr>
    </xdr:sp>
    <xdr:clientData/>
  </xdr:twoCellAnchor>
  <xdr:twoCellAnchor editAs="oneCell">
    <xdr:from>
      <xdr:col>8</xdr:col>
      <xdr:colOff>0</xdr:colOff>
      <xdr:row>12</xdr:row>
      <xdr:rowOff>0</xdr:rowOff>
    </xdr:from>
    <xdr:to>
      <xdr:col>10</xdr:col>
      <xdr:colOff>112395</xdr:colOff>
      <xdr:row>16</xdr:row>
      <xdr:rowOff>44450</xdr:rowOff>
    </xdr:to>
    <xdr:sp>
      <xdr:nvSpPr>
        <xdr:cNvPr id="81" name="Text Box 43"/>
        <xdr:cNvSpPr txBox="1"/>
      </xdr:nvSpPr>
      <xdr:spPr>
        <a:xfrm>
          <a:off x="6238875" y="1193800"/>
          <a:ext cx="112395" cy="285750"/>
        </a:xfrm>
        <a:prstGeom prst="rect">
          <a:avLst/>
        </a:prstGeom>
        <a:noFill/>
        <a:ln w="9525">
          <a:noFill/>
        </a:ln>
      </xdr:spPr>
    </xdr:sp>
    <xdr:clientData/>
  </xdr:twoCellAnchor>
  <xdr:twoCellAnchor editAs="oneCell">
    <xdr:from>
      <xdr:col>8</xdr:col>
      <xdr:colOff>235585</xdr:colOff>
      <xdr:row>12</xdr:row>
      <xdr:rowOff>0</xdr:rowOff>
    </xdr:from>
    <xdr:to>
      <xdr:col>10</xdr:col>
      <xdr:colOff>44450</xdr:colOff>
      <xdr:row>16</xdr:row>
      <xdr:rowOff>137160</xdr:rowOff>
    </xdr:to>
    <xdr:sp>
      <xdr:nvSpPr>
        <xdr:cNvPr id="82" name="Text Box 43"/>
        <xdr:cNvSpPr txBox="1"/>
      </xdr:nvSpPr>
      <xdr:spPr>
        <a:xfrm>
          <a:off x="6238875" y="1193800"/>
          <a:ext cx="44450" cy="378460"/>
        </a:xfrm>
        <a:prstGeom prst="rect">
          <a:avLst/>
        </a:prstGeom>
        <a:noFill/>
        <a:ln w="9525">
          <a:noFill/>
        </a:ln>
      </xdr:spPr>
    </xdr:sp>
    <xdr:clientData/>
  </xdr:twoCellAnchor>
  <xdr:twoCellAnchor editAs="oneCell">
    <xdr:from>
      <xdr:col>8</xdr:col>
      <xdr:colOff>0</xdr:colOff>
      <xdr:row>12</xdr:row>
      <xdr:rowOff>0</xdr:rowOff>
    </xdr:from>
    <xdr:to>
      <xdr:col>10</xdr:col>
      <xdr:colOff>112395</xdr:colOff>
      <xdr:row>16</xdr:row>
      <xdr:rowOff>137160</xdr:rowOff>
    </xdr:to>
    <xdr:sp>
      <xdr:nvSpPr>
        <xdr:cNvPr id="83" name="Text Box 43"/>
        <xdr:cNvSpPr txBox="1"/>
      </xdr:nvSpPr>
      <xdr:spPr>
        <a:xfrm>
          <a:off x="6238875" y="1193800"/>
          <a:ext cx="112395" cy="378460"/>
        </a:xfrm>
        <a:prstGeom prst="rect">
          <a:avLst/>
        </a:prstGeom>
        <a:noFill/>
        <a:ln w="9525">
          <a:noFill/>
        </a:ln>
      </xdr:spPr>
    </xdr:sp>
    <xdr:clientData/>
  </xdr:twoCellAnchor>
  <xdr:twoCellAnchor editAs="oneCell">
    <xdr:from>
      <xdr:col>8</xdr:col>
      <xdr:colOff>235585</xdr:colOff>
      <xdr:row>12</xdr:row>
      <xdr:rowOff>0</xdr:rowOff>
    </xdr:from>
    <xdr:to>
      <xdr:col>10</xdr:col>
      <xdr:colOff>44450</xdr:colOff>
      <xdr:row>16</xdr:row>
      <xdr:rowOff>137160</xdr:rowOff>
    </xdr:to>
    <xdr:sp>
      <xdr:nvSpPr>
        <xdr:cNvPr id="84" name="Text Box 43"/>
        <xdr:cNvSpPr txBox="1"/>
      </xdr:nvSpPr>
      <xdr:spPr>
        <a:xfrm>
          <a:off x="6238875" y="1193800"/>
          <a:ext cx="44450" cy="378460"/>
        </a:xfrm>
        <a:prstGeom prst="rect">
          <a:avLst/>
        </a:prstGeom>
        <a:noFill/>
        <a:ln w="9525">
          <a:noFill/>
        </a:ln>
      </xdr:spPr>
    </xdr:sp>
    <xdr:clientData/>
  </xdr:twoCellAnchor>
  <xdr:twoCellAnchor editAs="oneCell">
    <xdr:from>
      <xdr:col>8</xdr:col>
      <xdr:colOff>235585</xdr:colOff>
      <xdr:row>12</xdr:row>
      <xdr:rowOff>0</xdr:rowOff>
    </xdr:from>
    <xdr:to>
      <xdr:col>10</xdr:col>
      <xdr:colOff>44450</xdr:colOff>
      <xdr:row>16</xdr:row>
      <xdr:rowOff>137160</xdr:rowOff>
    </xdr:to>
    <xdr:sp>
      <xdr:nvSpPr>
        <xdr:cNvPr id="85" name="Text Box 43"/>
        <xdr:cNvSpPr txBox="1"/>
      </xdr:nvSpPr>
      <xdr:spPr>
        <a:xfrm>
          <a:off x="6238875" y="1193800"/>
          <a:ext cx="44450" cy="378460"/>
        </a:xfrm>
        <a:prstGeom prst="rect">
          <a:avLst/>
        </a:prstGeom>
        <a:noFill/>
        <a:ln w="9525">
          <a:noFill/>
        </a:ln>
      </xdr:spPr>
    </xdr:sp>
    <xdr:clientData/>
  </xdr:twoCellAnchor>
  <xdr:twoCellAnchor editAs="oneCell">
    <xdr:from>
      <xdr:col>8</xdr:col>
      <xdr:colOff>245745</xdr:colOff>
      <xdr:row>5</xdr:row>
      <xdr:rowOff>0</xdr:rowOff>
    </xdr:from>
    <xdr:to>
      <xdr:col>10</xdr:col>
      <xdr:colOff>47625</xdr:colOff>
      <xdr:row>16</xdr:row>
      <xdr:rowOff>40005</xdr:rowOff>
    </xdr:to>
    <xdr:sp>
      <xdr:nvSpPr>
        <xdr:cNvPr id="86" name="Text Box 43"/>
        <xdr:cNvSpPr txBox="1"/>
      </xdr:nvSpPr>
      <xdr:spPr>
        <a:xfrm>
          <a:off x="6238875" y="1193800"/>
          <a:ext cx="47625" cy="281305"/>
        </a:xfrm>
        <a:prstGeom prst="rect">
          <a:avLst/>
        </a:prstGeom>
        <a:noFill/>
        <a:ln w="9525">
          <a:noFill/>
        </a:ln>
      </xdr:spPr>
    </xdr:sp>
    <xdr:clientData/>
  </xdr:twoCellAnchor>
  <xdr:twoCellAnchor editAs="oneCell">
    <xdr:from>
      <xdr:col>8</xdr:col>
      <xdr:colOff>0</xdr:colOff>
      <xdr:row>5</xdr:row>
      <xdr:rowOff>0</xdr:rowOff>
    </xdr:from>
    <xdr:to>
      <xdr:col>10</xdr:col>
      <xdr:colOff>112395</xdr:colOff>
      <xdr:row>16</xdr:row>
      <xdr:rowOff>46355</xdr:rowOff>
    </xdr:to>
    <xdr:sp>
      <xdr:nvSpPr>
        <xdr:cNvPr id="87" name="Text Box 43"/>
        <xdr:cNvSpPr txBox="1"/>
      </xdr:nvSpPr>
      <xdr:spPr>
        <a:xfrm>
          <a:off x="6238875" y="1193800"/>
          <a:ext cx="112395" cy="287655"/>
        </a:xfrm>
        <a:prstGeom prst="rect">
          <a:avLst/>
        </a:prstGeom>
        <a:noFill/>
        <a:ln w="9525">
          <a:noFill/>
        </a:ln>
      </xdr:spPr>
    </xdr:sp>
    <xdr:clientData/>
  </xdr:twoCellAnchor>
  <xdr:twoCellAnchor editAs="oneCell">
    <xdr:from>
      <xdr:col>8</xdr:col>
      <xdr:colOff>0</xdr:colOff>
      <xdr:row>5</xdr:row>
      <xdr:rowOff>0</xdr:rowOff>
    </xdr:from>
    <xdr:to>
      <xdr:col>10</xdr:col>
      <xdr:colOff>112395</xdr:colOff>
      <xdr:row>16</xdr:row>
      <xdr:rowOff>46355</xdr:rowOff>
    </xdr:to>
    <xdr:sp>
      <xdr:nvSpPr>
        <xdr:cNvPr id="88" name="Text Box 43"/>
        <xdr:cNvSpPr txBox="1"/>
      </xdr:nvSpPr>
      <xdr:spPr>
        <a:xfrm>
          <a:off x="6238875" y="1193800"/>
          <a:ext cx="112395" cy="287655"/>
        </a:xfrm>
        <a:prstGeom prst="rect">
          <a:avLst/>
        </a:prstGeom>
        <a:noFill/>
        <a:ln w="9525">
          <a:noFill/>
        </a:ln>
      </xdr:spPr>
    </xdr:sp>
    <xdr:clientData/>
  </xdr:twoCellAnchor>
  <xdr:twoCellAnchor editAs="oneCell">
    <xdr:from>
      <xdr:col>8</xdr:col>
      <xdr:colOff>235585</xdr:colOff>
      <xdr:row>5</xdr:row>
      <xdr:rowOff>0</xdr:rowOff>
    </xdr:from>
    <xdr:to>
      <xdr:col>10</xdr:col>
      <xdr:colOff>44450</xdr:colOff>
      <xdr:row>16</xdr:row>
      <xdr:rowOff>137160</xdr:rowOff>
    </xdr:to>
    <xdr:sp>
      <xdr:nvSpPr>
        <xdr:cNvPr id="89" name="Text Box 43"/>
        <xdr:cNvSpPr txBox="1"/>
      </xdr:nvSpPr>
      <xdr:spPr>
        <a:xfrm>
          <a:off x="6238875" y="1193800"/>
          <a:ext cx="44450" cy="378460"/>
        </a:xfrm>
        <a:prstGeom prst="rect">
          <a:avLst/>
        </a:prstGeom>
        <a:noFill/>
        <a:ln w="9525">
          <a:noFill/>
        </a:ln>
      </xdr:spPr>
    </xdr:sp>
    <xdr:clientData/>
  </xdr:twoCellAnchor>
  <xdr:twoCellAnchor editAs="oneCell">
    <xdr:from>
      <xdr:col>8</xdr:col>
      <xdr:colOff>0</xdr:colOff>
      <xdr:row>5</xdr:row>
      <xdr:rowOff>0</xdr:rowOff>
    </xdr:from>
    <xdr:to>
      <xdr:col>10</xdr:col>
      <xdr:colOff>112395</xdr:colOff>
      <xdr:row>16</xdr:row>
      <xdr:rowOff>137160</xdr:rowOff>
    </xdr:to>
    <xdr:sp>
      <xdr:nvSpPr>
        <xdr:cNvPr id="90" name="Text Box 43"/>
        <xdr:cNvSpPr txBox="1"/>
      </xdr:nvSpPr>
      <xdr:spPr>
        <a:xfrm>
          <a:off x="6238875" y="1193800"/>
          <a:ext cx="112395" cy="378460"/>
        </a:xfrm>
        <a:prstGeom prst="rect">
          <a:avLst/>
        </a:prstGeom>
        <a:noFill/>
        <a:ln w="9525">
          <a:noFill/>
        </a:ln>
      </xdr:spPr>
    </xdr:sp>
    <xdr:clientData/>
  </xdr:twoCellAnchor>
  <xdr:twoCellAnchor editAs="oneCell">
    <xdr:from>
      <xdr:col>8</xdr:col>
      <xdr:colOff>245745</xdr:colOff>
      <xdr:row>5</xdr:row>
      <xdr:rowOff>0</xdr:rowOff>
    </xdr:from>
    <xdr:to>
      <xdr:col>10</xdr:col>
      <xdr:colOff>44450</xdr:colOff>
      <xdr:row>16</xdr:row>
      <xdr:rowOff>38735</xdr:rowOff>
    </xdr:to>
    <xdr:sp>
      <xdr:nvSpPr>
        <xdr:cNvPr id="91" name="Text Box 43"/>
        <xdr:cNvSpPr txBox="1"/>
      </xdr:nvSpPr>
      <xdr:spPr>
        <a:xfrm>
          <a:off x="6238875" y="1193800"/>
          <a:ext cx="44450" cy="280035"/>
        </a:xfrm>
        <a:prstGeom prst="rect">
          <a:avLst/>
        </a:prstGeom>
        <a:noFill/>
        <a:ln w="9525">
          <a:noFill/>
        </a:ln>
      </xdr:spPr>
    </xdr:sp>
    <xdr:clientData/>
  </xdr:twoCellAnchor>
  <xdr:twoCellAnchor editAs="oneCell">
    <xdr:from>
      <xdr:col>8</xdr:col>
      <xdr:colOff>0</xdr:colOff>
      <xdr:row>5</xdr:row>
      <xdr:rowOff>0</xdr:rowOff>
    </xdr:from>
    <xdr:to>
      <xdr:col>10</xdr:col>
      <xdr:colOff>112395</xdr:colOff>
      <xdr:row>16</xdr:row>
      <xdr:rowOff>44450</xdr:rowOff>
    </xdr:to>
    <xdr:sp>
      <xdr:nvSpPr>
        <xdr:cNvPr id="92" name="Text Box 43"/>
        <xdr:cNvSpPr txBox="1"/>
      </xdr:nvSpPr>
      <xdr:spPr>
        <a:xfrm>
          <a:off x="6238875" y="1193800"/>
          <a:ext cx="112395" cy="285750"/>
        </a:xfrm>
        <a:prstGeom prst="rect">
          <a:avLst/>
        </a:prstGeom>
        <a:noFill/>
        <a:ln w="9525">
          <a:noFill/>
        </a:ln>
      </xdr:spPr>
    </xdr:sp>
    <xdr:clientData/>
  </xdr:twoCellAnchor>
  <xdr:twoCellAnchor editAs="oneCell">
    <xdr:from>
      <xdr:col>8</xdr:col>
      <xdr:colOff>0</xdr:colOff>
      <xdr:row>5</xdr:row>
      <xdr:rowOff>0</xdr:rowOff>
    </xdr:from>
    <xdr:to>
      <xdr:col>10</xdr:col>
      <xdr:colOff>112395</xdr:colOff>
      <xdr:row>16</xdr:row>
      <xdr:rowOff>44450</xdr:rowOff>
    </xdr:to>
    <xdr:sp>
      <xdr:nvSpPr>
        <xdr:cNvPr id="93" name="Text Box 43"/>
        <xdr:cNvSpPr txBox="1"/>
      </xdr:nvSpPr>
      <xdr:spPr>
        <a:xfrm>
          <a:off x="6238875" y="1193800"/>
          <a:ext cx="112395" cy="285750"/>
        </a:xfrm>
        <a:prstGeom prst="rect">
          <a:avLst/>
        </a:prstGeom>
        <a:noFill/>
        <a:ln w="9525">
          <a:noFill/>
        </a:ln>
      </xdr:spPr>
    </xdr:sp>
    <xdr:clientData/>
  </xdr:twoCellAnchor>
  <xdr:twoCellAnchor editAs="oneCell">
    <xdr:from>
      <xdr:col>8</xdr:col>
      <xdr:colOff>235585</xdr:colOff>
      <xdr:row>5</xdr:row>
      <xdr:rowOff>0</xdr:rowOff>
    </xdr:from>
    <xdr:to>
      <xdr:col>10</xdr:col>
      <xdr:colOff>44450</xdr:colOff>
      <xdr:row>16</xdr:row>
      <xdr:rowOff>137160</xdr:rowOff>
    </xdr:to>
    <xdr:sp>
      <xdr:nvSpPr>
        <xdr:cNvPr id="94" name="Text Box 43"/>
        <xdr:cNvSpPr txBox="1"/>
      </xdr:nvSpPr>
      <xdr:spPr>
        <a:xfrm>
          <a:off x="6238875" y="1193800"/>
          <a:ext cx="44450" cy="378460"/>
        </a:xfrm>
        <a:prstGeom prst="rect">
          <a:avLst/>
        </a:prstGeom>
        <a:noFill/>
        <a:ln w="9525">
          <a:noFill/>
        </a:ln>
      </xdr:spPr>
    </xdr:sp>
    <xdr:clientData/>
  </xdr:twoCellAnchor>
  <xdr:twoCellAnchor editAs="oneCell">
    <xdr:from>
      <xdr:col>8</xdr:col>
      <xdr:colOff>0</xdr:colOff>
      <xdr:row>5</xdr:row>
      <xdr:rowOff>0</xdr:rowOff>
    </xdr:from>
    <xdr:to>
      <xdr:col>10</xdr:col>
      <xdr:colOff>112395</xdr:colOff>
      <xdr:row>16</xdr:row>
      <xdr:rowOff>137160</xdr:rowOff>
    </xdr:to>
    <xdr:sp>
      <xdr:nvSpPr>
        <xdr:cNvPr id="95" name="Text Box 43"/>
        <xdr:cNvSpPr txBox="1"/>
      </xdr:nvSpPr>
      <xdr:spPr>
        <a:xfrm>
          <a:off x="6238875" y="1193800"/>
          <a:ext cx="112395" cy="378460"/>
        </a:xfrm>
        <a:prstGeom prst="rect">
          <a:avLst/>
        </a:prstGeom>
        <a:noFill/>
        <a:ln w="9525">
          <a:noFill/>
        </a:ln>
      </xdr:spPr>
    </xdr:sp>
    <xdr:clientData/>
  </xdr:twoCellAnchor>
  <xdr:twoCellAnchor editAs="oneCell">
    <xdr:from>
      <xdr:col>8</xdr:col>
      <xdr:colOff>235585</xdr:colOff>
      <xdr:row>5</xdr:row>
      <xdr:rowOff>0</xdr:rowOff>
    </xdr:from>
    <xdr:to>
      <xdr:col>10</xdr:col>
      <xdr:colOff>44450</xdr:colOff>
      <xdr:row>16</xdr:row>
      <xdr:rowOff>137160</xdr:rowOff>
    </xdr:to>
    <xdr:sp>
      <xdr:nvSpPr>
        <xdr:cNvPr id="96" name="Text Box 43"/>
        <xdr:cNvSpPr txBox="1"/>
      </xdr:nvSpPr>
      <xdr:spPr>
        <a:xfrm>
          <a:off x="6238875" y="1193800"/>
          <a:ext cx="44450" cy="378460"/>
        </a:xfrm>
        <a:prstGeom prst="rect">
          <a:avLst/>
        </a:prstGeom>
        <a:noFill/>
        <a:ln w="9525">
          <a:noFill/>
        </a:ln>
      </xdr:spPr>
    </xdr:sp>
    <xdr:clientData/>
  </xdr:twoCellAnchor>
  <xdr:twoCellAnchor editAs="oneCell">
    <xdr:from>
      <xdr:col>8</xdr:col>
      <xdr:colOff>235585</xdr:colOff>
      <xdr:row>5</xdr:row>
      <xdr:rowOff>0</xdr:rowOff>
    </xdr:from>
    <xdr:to>
      <xdr:col>10</xdr:col>
      <xdr:colOff>44450</xdr:colOff>
      <xdr:row>16</xdr:row>
      <xdr:rowOff>137160</xdr:rowOff>
    </xdr:to>
    <xdr:sp>
      <xdr:nvSpPr>
        <xdr:cNvPr id="97" name="Text Box 43"/>
        <xdr:cNvSpPr txBox="1"/>
      </xdr:nvSpPr>
      <xdr:spPr>
        <a:xfrm>
          <a:off x="6238875" y="1193800"/>
          <a:ext cx="44450" cy="378460"/>
        </a:xfrm>
        <a:prstGeom prst="rect">
          <a:avLst/>
        </a:prstGeom>
        <a:noFill/>
        <a:ln w="9525">
          <a:noFill/>
        </a:ln>
      </xdr:spPr>
    </xdr:sp>
    <xdr:clientData/>
  </xdr:twoCellAnchor>
  <xdr:twoCellAnchor editAs="oneCell">
    <xdr:from>
      <xdr:col>8</xdr:col>
      <xdr:colOff>245745</xdr:colOff>
      <xdr:row>17</xdr:row>
      <xdr:rowOff>0</xdr:rowOff>
    </xdr:from>
    <xdr:to>
      <xdr:col>10</xdr:col>
      <xdr:colOff>47625</xdr:colOff>
      <xdr:row>107</xdr:row>
      <xdr:rowOff>40005</xdr:rowOff>
    </xdr:to>
    <xdr:sp>
      <xdr:nvSpPr>
        <xdr:cNvPr id="98" name="Text Box 43"/>
        <xdr:cNvSpPr txBox="1"/>
      </xdr:nvSpPr>
      <xdr:spPr>
        <a:xfrm>
          <a:off x="6238875" y="2108200"/>
          <a:ext cx="47625" cy="281305"/>
        </a:xfrm>
        <a:prstGeom prst="rect">
          <a:avLst/>
        </a:prstGeom>
        <a:noFill/>
        <a:ln w="9525">
          <a:noFill/>
        </a:ln>
      </xdr:spPr>
    </xdr:sp>
    <xdr:clientData/>
  </xdr:twoCellAnchor>
  <xdr:twoCellAnchor editAs="oneCell">
    <xdr:from>
      <xdr:col>8</xdr:col>
      <xdr:colOff>0</xdr:colOff>
      <xdr:row>17</xdr:row>
      <xdr:rowOff>0</xdr:rowOff>
    </xdr:from>
    <xdr:to>
      <xdr:col>10</xdr:col>
      <xdr:colOff>112395</xdr:colOff>
      <xdr:row>107</xdr:row>
      <xdr:rowOff>46355</xdr:rowOff>
    </xdr:to>
    <xdr:sp>
      <xdr:nvSpPr>
        <xdr:cNvPr id="99" name="Text Box 43"/>
        <xdr:cNvSpPr txBox="1"/>
      </xdr:nvSpPr>
      <xdr:spPr>
        <a:xfrm>
          <a:off x="6238875" y="2108200"/>
          <a:ext cx="112395" cy="287655"/>
        </a:xfrm>
        <a:prstGeom prst="rect">
          <a:avLst/>
        </a:prstGeom>
        <a:noFill/>
        <a:ln w="9525">
          <a:noFill/>
        </a:ln>
      </xdr:spPr>
    </xdr:sp>
    <xdr:clientData/>
  </xdr:twoCellAnchor>
  <xdr:twoCellAnchor editAs="oneCell">
    <xdr:from>
      <xdr:col>8</xdr:col>
      <xdr:colOff>0</xdr:colOff>
      <xdr:row>17</xdr:row>
      <xdr:rowOff>0</xdr:rowOff>
    </xdr:from>
    <xdr:to>
      <xdr:col>10</xdr:col>
      <xdr:colOff>112395</xdr:colOff>
      <xdr:row>107</xdr:row>
      <xdr:rowOff>46355</xdr:rowOff>
    </xdr:to>
    <xdr:sp>
      <xdr:nvSpPr>
        <xdr:cNvPr id="100" name="Text Box 43"/>
        <xdr:cNvSpPr txBox="1"/>
      </xdr:nvSpPr>
      <xdr:spPr>
        <a:xfrm>
          <a:off x="6238875" y="2108200"/>
          <a:ext cx="112395" cy="287655"/>
        </a:xfrm>
        <a:prstGeom prst="rect">
          <a:avLst/>
        </a:prstGeom>
        <a:noFill/>
        <a:ln w="9525">
          <a:noFill/>
        </a:ln>
      </xdr:spPr>
    </xdr:sp>
    <xdr:clientData/>
  </xdr:twoCellAnchor>
  <xdr:twoCellAnchor editAs="oneCell">
    <xdr:from>
      <xdr:col>8</xdr:col>
      <xdr:colOff>235585</xdr:colOff>
      <xdr:row>17</xdr:row>
      <xdr:rowOff>0</xdr:rowOff>
    </xdr:from>
    <xdr:to>
      <xdr:col>10</xdr:col>
      <xdr:colOff>44450</xdr:colOff>
      <xdr:row>107</xdr:row>
      <xdr:rowOff>137160</xdr:rowOff>
    </xdr:to>
    <xdr:sp>
      <xdr:nvSpPr>
        <xdr:cNvPr id="101" name="Text Box 43"/>
        <xdr:cNvSpPr txBox="1"/>
      </xdr:nvSpPr>
      <xdr:spPr>
        <a:xfrm>
          <a:off x="6238875" y="2108200"/>
          <a:ext cx="44450" cy="378460"/>
        </a:xfrm>
        <a:prstGeom prst="rect">
          <a:avLst/>
        </a:prstGeom>
        <a:noFill/>
        <a:ln w="9525">
          <a:noFill/>
        </a:ln>
      </xdr:spPr>
    </xdr:sp>
    <xdr:clientData/>
  </xdr:twoCellAnchor>
  <xdr:twoCellAnchor editAs="oneCell">
    <xdr:from>
      <xdr:col>8</xdr:col>
      <xdr:colOff>0</xdr:colOff>
      <xdr:row>17</xdr:row>
      <xdr:rowOff>0</xdr:rowOff>
    </xdr:from>
    <xdr:to>
      <xdr:col>10</xdr:col>
      <xdr:colOff>112395</xdr:colOff>
      <xdr:row>107</xdr:row>
      <xdr:rowOff>137160</xdr:rowOff>
    </xdr:to>
    <xdr:sp>
      <xdr:nvSpPr>
        <xdr:cNvPr id="102" name="Text Box 43"/>
        <xdr:cNvSpPr txBox="1"/>
      </xdr:nvSpPr>
      <xdr:spPr>
        <a:xfrm>
          <a:off x="6238875" y="2108200"/>
          <a:ext cx="112395" cy="378460"/>
        </a:xfrm>
        <a:prstGeom prst="rect">
          <a:avLst/>
        </a:prstGeom>
        <a:noFill/>
        <a:ln w="9525">
          <a:noFill/>
        </a:ln>
      </xdr:spPr>
    </xdr:sp>
    <xdr:clientData/>
  </xdr:twoCellAnchor>
  <xdr:twoCellAnchor editAs="oneCell">
    <xdr:from>
      <xdr:col>8</xdr:col>
      <xdr:colOff>245745</xdr:colOff>
      <xdr:row>17</xdr:row>
      <xdr:rowOff>0</xdr:rowOff>
    </xdr:from>
    <xdr:to>
      <xdr:col>10</xdr:col>
      <xdr:colOff>44450</xdr:colOff>
      <xdr:row>107</xdr:row>
      <xdr:rowOff>38735</xdr:rowOff>
    </xdr:to>
    <xdr:sp>
      <xdr:nvSpPr>
        <xdr:cNvPr id="103" name="Text Box 43"/>
        <xdr:cNvSpPr txBox="1"/>
      </xdr:nvSpPr>
      <xdr:spPr>
        <a:xfrm>
          <a:off x="6238875" y="2108200"/>
          <a:ext cx="44450" cy="280035"/>
        </a:xfrm>
        <a:prstGeom prst="rect">
          <a:avLst/>
        </a:prstGeom>
        <a:noFill/>
        <a:ln w="9525">
          <a:noFill/>
        </a:ln>
      </xdr:spPr>
    </xdr:sp>
    <xdr:clientData/>
  </xdr:twoCellAnchor>
  <xdr:twoCellAnchor editAs="oneCell">
    <xdr:from>
      <xdr:col>8</xdr:col>
      <xdr:colOff>0</xdr:colOff>
      <xdr:row>17</xdr:row>
      <xdr:rowOff>0</xdr:rowOff>
    </xdr:from>
    <xdr:to>
      <xdr:col>10</xdr:col>
      <xdr:colOff>112395</xdr:colOff>
      <xdr:row>107</xdr:row>
      <xdr:rowOff>44450</xdr:rowOff>
    </xdr:to>
    <xdr:sp>
      <xdr:nvSpPr>
        <xdr:cNvPr id="104" name="Text Box 43"/>
        <xdr:cNvSpPr txBox="1"/>
      </xdr:nvSpPr>
      <xdr:spPr>
        <a:xfrm>
          <a:off x="6238875" y="2108200"/>
          <a:ext cx="112395" cy="285750"/>
        </a:xfrm>
        <a:prstGeom prst="rect">
          <a:avLst/>
        </a:prstGeom>
        <a:noFill/>
        <a:ln w="9525">
          <a:noFill/>
        </a:ln>
      </xdr:spPr>
    </xdr:sp>
    <xdr:clientData/>
  </xdr:twoCellAnchor>
  <xdr:twoCellAnchor editAs="oneCell">
    <xdr:from>
      <xdr:col>8</xdr:col>
      <xdr:colOff>0</xdr:colOff>
      <xdr:row>17</xdr:row>
      <xdr:rowOff>0</xdr:rowOff>
    </xdr:from>
    <xdr:to>
      <xdr:col>10</xdr:col>
      <xdr:colOff>112395</xdr:colOff>
      <xdr:row>107</xdr:row>
      <xdr:rowOff>44450</xdr:rowOff>
    </xdr:to>
    <xdr:sp>
      <xdr:nvSpPr>
        <xdr:cNvPr id="105" name="Text Box 43"/>
        <xdr:cNvSpPr txBox="1"/>
      </xdr:nvSpPr>
      <xdr:spPr>
        <a:xfrm>
          <a:off x="6238875" y="2108200"/>
          <a:ext cx="112395" cy="285750"/>
        </a:xfrm>
        <a:prstGeom prst="rect">
          <a:avLst/>
        </a:prstGeom>
        <a:noFill/>
        <a:ln w="9525">
          <a:noFill/>
        </a:ln>
      </xdr:spPr>
    </xdr:sp>
    <xdr:clientData/>
  </xdr:twoCellAnchor>
  <xdr:twoCellAnchor editAs="oneCell">
    <xdr:from>
      <xdr:col>8</xdr:col>
      <xdr:colOff>235585</xdr:colOff>
      <xdr:row>17</xdr:row>
      <xdr:rowOff>0</xdr:rowOff>
    </xdr:from>
    <xdr:to>
      <xdr:col>10</xdr:col>
      <xdr:colOff>44450</xdr:colOff>
      <xdr:row>107</xdr:row>
      <xdr:rowOff>137160</xdr:rowOff>
    </xdr:to>
    <xdr:sp>
      <xdr:nvSpPr>
        <xdr:cNvPr id="106" name="Text Box 43"/>
        <xdr:cNvSpPr txBox="1"/>
      </xdr:nvSpPr>
      <xdr:spPr>
        <a:xfrm>
          <a:off x="6238875" y="2108200"/>
          <a:ext cx="44450" cy="378460"/>
        </a:xfrm>
        <a:prstGeom prst="rect">
          <a:avLst/>
        </a:prstGeom>
        <a:noFill/>
        <a:ln w="9525">
          <a:noFill/>
        </a:ln>
      </xdr:spPr>
    </xdr:sp>
    <xdr:clientData/>
  </xdr:twoCellAnchor>
  <xdr:twoCellAnchor editAs="oneCell">
    <xdr:from>
      <xdr:col>8</xdr:col>
      <xdr:colOff>0</xdr:colOff>
      <xdr:row>17</xdr:row>
      <xdr:rowOff>0</xdr:rowOff>
    </xdr:from>
    <xdr:to>
      <xdr:col>10</xdr:col>
      <xdr:colOff>112395</xdr:colOff>
      <xdr:row>107</xdr:row>
      <xdr:rowOff>137160</xdr:rowOff>
    </xdr:to>
    <xdr:sp>
      <xdr:nvSpPr>
        <xdr:cNvPr id="107" name="Text Box 43"/>
        <xdr:cNvSpPr txBox="1"/>
      </xdr:nvSpPr>
      <xdr:spPr>
        <a:xfrm>
          <a:off x="6238875" y="2108200"/>
          <a:ext cx="112395" cy="378460"/>
        </a:xfrm>
        <a:prstGeom prst="rect">
          <a:avLst/>
        </a:prstGeom>
        <a:noFill/>
        <a:ln w="9525">
          <a:noFill/>
        </a:ln>
      </xdr:spPr>
    </xdr:sp>
    <xdr:clientData/>
  </xdr:twoCellAnchor>
  <xdr:twoCellAnchor editAs="oneCell">
    <xdr:from>
      <xdr:col>8</xdr:col>
      <xdr:colOff>235585</xdr:colOff>
      <xdr:row>17</xdr:row>
      <xdr:rowOff>0</xdr:rowOff>
    </xdr:from>
    <xdr:to>
      <xdr:col>10</xdr:col>
      <xdr:colOff>44450</xdr:colOff>
      <xdr:row>107</xdr:row>
      <xdr:rowOff>137160</xdr:rowOff>
    </xdr:to>
    <xdr:sp>
      <xdr:nvSpPr>
        <xdr:cNvPr id="108" name="Text Box 43"/>
        <xdr:cNvSpPr txBox="1"/>
      </xdr:nvSpPr>
      <xdr:spPr>
        <a:xfrm>
          <a:off x="6238875" y="2108200"/>
          <a:ext cx="44450" cy="378460"/>
        </a:xfrm>
        <a:prstGeom prst="rect">
          <a:avLst/>
        </a:prstGeom>
        <a:noFill/>
        <a:ln w="9525">
          <a:noFill/>
        </a:ln>
      </xdr:spPr>
    </xdr:sp>
    <xdr:clientData/>
  </xdr:twoCellAnchor>
  <xdr:twoCellAnchor editAs="oneCell">
    <xdr:from>
      <xdr:col>8</xdr:col>
      <xdr:colOff>235585</xdr:colOff>
      <xdr:row>17</xdr:row>
      <xdr:rowOff>0</xdr:rowOff>
    </xdr:from>
    <xdr:to>
      <xdr:col>10</xdr:col>
      <xdr:colOff>44450</xdr:colOff>
      <xdr:row>107</xdr:row>
      <xdr:rowOff>137160</xdr:rowOff>
    </xdr:to>
    <xdr:sp>
      <xdr:nvSpPr>
        <xdr:cNvPr id="109" name="Text Box 43"/>
        <xdr:cNvSpPr txBox="1"/>
      </xdr:nvSpPr>
      <xdr:spPr>
        <a:xfrm>
          <a:off x="6238875" y="2108200"/>
          <a:ext cx="44450" cy="378460"/>
        </a:xfrm>
        <a:prstGeom prst="rect">
          <a:avLst/>
        </a:prstGeom>
        <a:noFill/>
        <a:ln w="9525">
          <a:noFill/>
        </a:ln>
      </xdr:spPr>
    </xdr:sp>
    <xdr:clientData/>
  </xdr:twoCellAnchor>
  <xdr:twoCellAnchor editAs="oneCell">
    <xdr:from>
      <xdr:col>8</xdr:col>
      <xdr:colOff>245745</xdr:colOff>
      <xdr:row>12</xdr:row>
      <xdr:rowOff>0</xdr:rowOff>
    </xdr:from>
    <xdr:to>
      <xdr:col>10</xdr:col>
      <xdr:colOff>47625</xdr:colOff>
      <xdr:row>16</xdr:row>
      <xdr:rowOff>40005</xdr:rowOff>
    </xdr:to>
    <xdr:sp>
      <xdr:nvSpPr>
        <xdr:cNvPr id="110" name="Text Box 43"/>
        <xdr:cNvSpPr txBox="1"/>
      </xdr:nvSpPr>
      <xdr:spPr>
        <a:xfrm>
          <a:off x="6238875" y="1193800"/>
          <a:ext cx="47625" cy="281305"/>
        </a:xfrm>
        <a:prstGeom prst="rect">
          <a:avLst/>
        </a:prstGeom>
        <a:noFill/>
        <a:ln w="9525">
          <a:noFill/>
        </a:ln>
      </xdr:spPr>
    </xdr:sp>
    <xdr:clientData/>
  </xdr:twoCellAnchor>
  <xdr:twoCellAnchor editAs="oneCell">
    <xdr:from>
      <xdr:col>8</xdr:col>
      <xdr:colOff>0</xdr:colOff>
      <xdr:row>12</xdr:row>
      <xdr:rowOff>0</xdr:rowOff>
    </xdr:from>
    <xdr:to>
      <xdr:col>10</xdr:col>
      <xdr:colOff>112395</xdr:colOff>
      <xdr:row>16</xdr:row>
      <xdr:rowOff>46355</xdr:rowOff>
    </xdr:to>
    <xdr:sp>
      <xdr:nvSpPr>
        <xdr:cNvPr id="111" name="Text Box 43"/>
        <xdr:cNvSpPr txBox="1"/>
      </xdr:nvSpPr>
      <xdr:spPr>
        <a:xfrm>
          <a:off x="6238875" y="1193800"/>
          <a:ext cx="112395" cy="287655"/>
        </a:xfrm>
        <a:prstGeom prst="rect">
          <a:avLst/>
        </a:prstGeom>
        <a:noFill/>
        <a:ln w="9525">
          <a:noFill/>
        </a:ln>
      </xdr:spPr>
    </xdr:sp>
    <xdr:clientData/>
  </xdr:twoCellAnchor>
  <xdr:twoCellAnchor editAs="oneCell">
    <xdr:from>
      <xdr:col>8</xdr:col>
      <xdr:colOff>0</xdr:colOff>
      <xdr:row>12</xdr:row>
      <xdr:rowOff>0</xdr:rowOff>
    </xdr:from>
    <xdr:to>
      <xdr:col>10</xdr:col>
      <xdr:colOff>112395</xdr:colOff>
      <xdr:row>16</xdr:row>
      <xdr:rowOff>46355</xdr:rowOff>
    </xdr:to>
    <xdr:sp>
      <xdr:nvSpPr>
        <xdr:cNvPr id="112" name="Text Box 43"/>
        <xdr:cNvSpPr txBox="1"/>
      </xdr:nvSpPr>
      <xdr:spPr>
        <a:xfrm>
          <a:off x="6238875" y="1193800"/>
          <a:ext cx="112395" cy="287655"/>
        </a:xfrm>
        <a:prstGeom prst="rect">
          <a:avLst/>
        </a:prstGeom>
        <a:noFill/>
        <a:ln w="9525">
          <a:noFill/>
        </a:ln>
      </xdr:spPr>
    </xdr:sp>
    <xdr:clientData/>
  </xdr:twoCellAnchor>
  <xdr:twoCellAnchor editAs="oneCell">
    <xdr:from>
      <xdr:col>8</xdr:col>
      <xdr:colOff>235585</xdr:colOff>
      <xdr:row>12</xdr:row>
      <xdr:rowOff>0</xdr:rowOff>
    </xdr:from>
    <xdr:to>
      <xdr:col>10</xdr:col>
      <xdr:colOff>44450</xdr:colOff>
      <xdr:row>16</xdr:row>
      <xdr:rowOff>137160</xdr:rowOff>
    </xdr:to>
    <xdr:sp>
      <xdr:nvSpPr>
        <xdr:cNvPr id="113" name="Text Box 43"/>
        <xdr:cNvSpPr txBox="1"/>
      </xdr:nvSpPr>
      <xdr:spPr>
        <a:xfrm>
          <a:off x="6238875" y="1193800"/>
          <a:ext cx="44450" cy="378460"/>
        </a:xfrm>
        <a:prstGeom prst="rect">
          <a:avLst/>
        </a:prstGeom>
        <a:noFill/>
        <a:ln w="9525">
          <a:noFill/>
        </a:ln>
      </xdr:spPr>
    </xdr:sp>
    <xdr:clientData/>
  </xdr:twoCellAnchor>
  <xdr:twoCellAnchor editAs="oneCell">
    <xdr:from>
      <xdr:col>8</xdr:col>
      <xdr:colOff>0</xdr:colOff>
      <xdr:row>12</xdr:row>
      <xdr:rowOff>0</xdr:rowOff>
    </xdr:from>
    <xdr:to>
      <xdr:col>10</xdr:col>
      <xdr:colOff>112395</xdr:colOff>
      <xdr:row>16</xdr:row>
      <xdr:rowOff>137160</xdr:rowOff>
    </xdr:to>
    <xdr:sp>
      <xdr:nvSpPr>
        <xdr:cNvPr id="114" name="Text Box 43"/>
        <xdr:cNvSpPr txBox="1"/>
      </xdr:nvSpPr>
      <xdr:spPr>
        <a:xfrm>
          <a:off x="6238875" y="1193800"/>
          <a:ext cx="112395" cy="378460"/>
        </a:xfrm>
        <a:prstGeom prst="rect">
          <a:avLst/>
        </a:prstGeom>
        <a:noFill/>
        <a:ln w="9525">
          <a:noFill/>
        </a:ln>
      </xdr:spPr>
    </xdr:sp>
    <xdr:clientData/>
  </xdr:twoCellAnchor>
  <xdr:twoCellAnchor editAs="oneCell">
    <xdr:from>
      <xdr:col>8</xdr:col>
      <xdr:colOff>245745</xdr:colOff>
      <xdr:row>12</xdr:row>
      <xdr:rowOff>0</xdr:rowOff>
    </xdr:from>
    <xdr:to>
      <xdr:col>10</xdr:col>
      <xdr:colOff>44450</xdr:colOff>
      <xdr:row>16</xdr:row>
      <xdr:rowOff>38735</xdr:rowOff>
    </xdr:to>
    <xdr:sp>
      <xdr:nvSpPr>
        <xdr:cNvPr id="115" name="Text Box 43"/>
        <xdr:cNvSpPr txBox="1"/>
      </xdr:nvSpPr>
      <xdr:spPr>
        <a:xfrm>
          <a:off x="6238875" y="1193800"/>
          <a:ext cx="44450" cy="280035"/>
        </a:xfrm>
        <a:prstGeom prst="rect">
          <a:avLst/>
        </a:prstGeom>
        <a:noFill/>
        <a:ln w="9525">
          <a:noFill/>
        </a:ln>
      </xdr:spPr>
    </xdr:sp>
    <xdr:clientData/>
  </xdr:twoCellAnchor>
  <xdr:twoCellAnchor editAs="oneCell">
    <xdr:from>
      <xdr:col>8</xdr:col>
      <xdr:colOff>0</xdr:colOff>
      <xdr:row>12</xdr:row>
      <xdr:rowOff>0</xdr:rowOff>
    </xdr:from>
    <xdr:to>
      <xdr:col>10</xdr:col>
      <xdr:colOff>112395</xdr:colOff>
      <xdr:row>16</xdr:row>
      <xdr:rowOff>44450</xdr:rowOff>
    </xdr:to>
    <xdr:sp>
      <xdr:nvSpPr>
        <xdr:cNvPr id="116" name="Text Box 43"/>
        <xdr:cNvSpPr txBox="1"/>
      </xdr:nvSpPr>
      <xdr:spPr>
        <a:xfrm>
          <a:off x="6238875" y="1193800"/>
          <a:ext cx="112395" cy="285750"/>
        </a:xfrm>
        <a:prstGeom prst="rect">
          <a:avLst/>
        </a:prstGeom>
        <a:noFill/>
        <a:ln w="9525">
          <a:noFill/>
        </a:ln>
      </xdr:spPr>
    </xdr:sp>
    <xdr:clientData/>
  </xdr:twoCellAnchor>
  <xdr:twoCellAnchor editAs="oneCell">
    <xdr:from>
      <xdr:col>8</xdr:col>
      <xdr:colOff>0</xdr:colOff>
      <xdr:row>12</xdr:row>
      <xdr:rowOff>0</xdr:rowOff>
    </xdr:from>
    <xdr:to>
      <xdr:col>10</xdr:col>
      <xdr:colOff>112395</xdr:colOff>
      <xdr:row>16</xdr:row>
      <xdr:rowOff>44450</xdr:rowOff>
    </xdr:to>
    <xdr:sp>
      <xdr:nvSpPr>
        <xdr:cNvPr id="117" name="Text Box 43"/>
        <xdr:cNvSpPr txBox="1"/>
      </xdr:nvSpPr>
      <xdr:spPr>
        <a:xfrm>
          <a:off x="6238875" y="1193800"/>
          <a:ext cx="112395" cy="285750"/>
        </a:xfrm>
        <a:prstGeom prst="rect">
          <a:avLst/>
        </a:prstGeom>
        <a:noFill/>
        <a:ln w="9525">
          <a:noFill/>
        </a:ln>
      </xdr:spPr>
    </xdr:sp>
    <xdr:clientData/>
  </xdr:twoCellAnchor>
  <xdr:twoCellAnchor editAs="oneCell">
    <xdr:from>
      <xdr:col>8</xdr:col>
      <xdr:colOff>235585</xdr:colOff>
      <xdr:row>12</xdr:row>
      <xdr:rowOff>0</xdr:rowOff>
    </xdr:from>
    <xdr:to>
      <xdr:col>10</xdr:col>
      <xdr:colOff>44450</xdr:colOff>
      <xdr:row>16</xdr:row>
      <xdr:rowOff>137160</xdr:rowOff>
    </xdr:to>
    <xdr:sp>
      <xdr:nvSpPr>
        <xdr:cNvPr id="118" name="Text Box 43"/>
        <xdr:cNvSpPr txBox="1"/>
      </xdr:nvSpPr>
      <xdr:spPr>
        <a:xfrm>
          <a:off x="6238875" y="1193800"/>
          <a:ext cx="44450" cy="378460"/>
        </a:xfrm>
        <a:prstGeom prst="rect">
          <a:avLst/>
        </a:prstGeom>
        <a:noFill/>
        <a:ln w="9525">
          <a:noFill/>
        </a:ln>
      </xdr:spPr>
    </xdr:sp>
    <xdr:clientData/>
  </xdr:twoCellAnchor>
  <xdr:twoCellAnchor editAs="oneCell">
    <xdr:from>
      <xdr:col>8</xdr:col>
      <xdr:colOff>0</xdr:colOff>
      <xdr:row>12</xdr:row>
      <xdr:rowOff>0</xdr:rowOff>
    </xdr:from>
    <xdr:to>
      <xdr:col>10</xdr:col>
      <xdr:colOff>112395</xdr:colOff>
      <xdr:row>16</xdr:row>
      <xdr:rowOff>137160</xdr:rowOff>
    </xdr:to>
    <xdr:sp>
      <xdr:nvSpPr>
        <xdr:cNvPr id="119" name="Text Box 43"/>
        <xdr:cNvSpPr txBox="1"/>
      </xdr:nvSpPr>
      <xdr:spPr>
        <a:xfrm>
          <a:off x="6238875" y="1193800"/>
          <a:ext cx="112395" cy="378460"/>
        </a:xfrm>
        <a:prstGeom prst="rect">
          <a:avLst/>
        </a:prstGeom>
        <a:noFill/>
        <a:ln w="9525">
          <a:noFill/>
        </a:ln>
      </xdr:spPr>
    </xdr:sp>
    <xdr:clientData/>
  </xdr:twoCellAnchor>
  <xdr:twoCellAnchor editAs="oneCell">
    <xdr:from>
      <xdr:col>8</xdr:col>
      <xdr:colOff>235585</xdr:colOff>
      <xdr:row>12</xdr:row>
      <xdr:rowOff>0</xdr:rowOff>
    </xdr:from>
    <xdr:to>
      <xdr:col>10</xdr:col>
      <xdr:colOff>44450</xdr:colOff>
      <xdr:row>16</xdr:row>
      <xdr:rowOff>137160</xdr:rowOff>
    </xdr:to>
    <xdr:sp>
      <xdr:nvSpPr>
        <xdr:cNvPr id="120" name="Text Box 43"/>
        <xdr:cNvSpPr txBox="1"/>
      </xdr:nvSpPr>
      <xdr:spPr>
        <a:xfrm>
          <a:off x="6238875" y="1193800"/>
          <a:ext cx="44450" cy="378460"/>
        </a:xfrm>
        <a:prstGeom prst="rect">
          <a:avLst/>
        </a:prstGeom>
        <a:noFill/>
        <a:ln w="9525">
          <a:noFill/>
        </a:ln>
      </xdr:spPr>
    </xdr:sp>
    <xdr:clientData/>
  </xdr:twoCellAnchor>
  <xdr:twoCellAnchor editAs="oneCell">
    <xdr:from>
      <xdr:col>8</xdr:col>
      <xdr:colOff>235585</xdr:colOff>
      <xdr:row>12</xdr:row>
      <xdr:rowOff>0</xdr:rowOff>
    </xdr:from>
    <xdr:to>
      <xdr:col>10</xdr:col>
      <xdr:colOff>44450</xdr:colOff>
      <xdr:row>16</xdr:row>
      <xdr:rowOff>137160</xdr:rowOff>
    </xdr:to>
    <xdr:sp>
      <xdr:nvSpPr>
        <xdr:cNvPr id="121" name="Text Box 43"/>
        <xdr:cNvSpPr txBox="1"/>
      </xdr:nvSpPr>
      <xdr:spPr>
        <a:xfrm>
          <a:off x="6238875" y="1193800"/>
          <a:ext cx="44450" cy="378460"/>
        </a:xfrm>
        <a:prstGeom prst="rect">
          <a:avLst/>
        </a:prstGeom>
        <a:noFill/>
        <a:ln w="9525">
          <a:noFill/>
        </a:ln>
      </xdr:spPr>
    </xdr:sp>
    <xdr:clientData/>
  </xdr:twoCellAnchor>
  <xdr:twoCellAnchor editAs="oneCell">
    <xdr:from>
      <xdr:col>8</xdr:col>
      <xdr:colOff>245745</xdr:colOff>
      <xdr:row>12</xdr:row>
      <xdr:rowOff>0</xdr:rowOff>
    </xdr:from>
    <xdr:to>
      <xdr:col>10</xdr:col>
      <xdr:colOff>47625</xdr:colOff>
      <xdr:row>16</xdr:row>
      <xdr:rowOff>40005</xdr:rowOff>
    </xdr:to>
    <xdr:sp>
      <xdr:nvSpPr>
        <xdr:cNvPr id="122" name="Text Box 43"/>
        <xdr:cNvSpPr txBox="1"/>
      </xdr:nvSpPr>
      <xdr:spPr>
        <a:xfrm>
          <a:off x="6238875" y="1193800"/>
          <a:ext cx="47625" cy="281305"/>
        </a:xfrm>
        <a:prstGeom prst="rect">
          <a:avLst/>
        </a:prstGeom>
        <a:noFill/>
        <a:ln w="9525">
          <a:noFill/>
        </a:ln>
      </xdr:spPr>
    </xdr:sp>
    <xdr:clientData/>
  </xdr:twoCellAnchor>
  <xdr:twoCellAnchor editAs="oneCell">
    <xdr:from>
      <xdr:col>8</xdr:col>
      <xdr:colOff>0</xdr:colOff>
      <xdr:row>12</xdr:row>
      <xdr:rowOff>0</xdr:rowOff>
    </xdr:from>
    <xdr:to>
      <xdr:col>10</xdr:col>
      <xdr:colOff>112395</xdr:colOff>
      <xdr:row>16</xdr:row>
      <xdr:rowOff>46355</xdr:rowOff>
    </xdr:to>
    <xdr:sp>
      <xdr:nvSpPr>
        <xdr:cNvPr id="123" name="Text Box 43"/>
        <xdr:cNvSpPr txBox="1"/>
      </xdr:nvSpPr>
      <xdr:spPr>
        <a:xfrm>
          <a:off x="6238875" y="1193800"/>
          <a:ext cx="112395" cy="287655"/>
        </a:xfrm>
        <a:prstGeom prst="rect">
          <a:avLst/>
        </a:prstGeom>
        <a:noFill/>
        <a:ln w="9525">
          <a:noFill/>
        </a:ln>
      </xdr:spPr>
    </xdr:sp>
    <xdr:clientData/>
  </xdr:twoCellAnchor>
  <xdr:twoCellAnchor editAs="oneCell">
    <xdr:from>
      <xdr:col>8</xdr:col>
      <xdr:colOff>0</xdr:colOff>
      <xdr:row>12</xdr:row>
      <xdr:rowOff>0</xdr:rowOff>
    </xdr:from>
    <xdr:to>
      <xdr:col>10</xdr:col>
      <xdr:colOff>112395</xdr:colOff>
      <xdr:row>16</xdr:row>
      <xdr:rowOff>46355</xdr:rowOff>
    </xdr:to>
    <xdr:sp>
      <xdr:nvSpPr>
        <xdr:cNvPr id="124" name="Text Box 43"/>
        <xdr:cNvSpPr txBox="1"/>
      </xdr:nvSpPr>
      <xdr:spPr>
        <a:xfrm>
          <a:off x="6238875" y="1193800"/>
          <a:ext cx="112395" cy="287655"/>
        </a:xfrm>
        <a:prstGeom prst="rect">
          <a:avLst/>
        </a:prstGeom>
        <a:noFill/>
        <a:ln w="9525">
          <a:noFill/>
        </a:ln>
      </xdr:spPr>
    </xdr:sp>
    <xdr:clientData/>
  </xdr:twoCellAnchor>
  <xdr:twoCellAnchor editAs="oneCell">
    <xdr:from>
      <xdr:col>8</xdr:col>
      <xdr:colOff>235585</xdr:colOff>
      <xdr:row>12</xdr:row>
      <xdr:rowOff>0</xdr:rowOff>
    </xdr:from>
    <xdr:to>
      <xdr:col>10</xdr:col>
      <xdr:colOff>44450</xdr:colOff>
      <xdr:row>16</xdr:row>
      <xdr:rowOff>137160</xdr:rowOff>
    </xdr:to>
    <xdr:sp>
      <xdr:nvSpPr>
        <xdr:cNvPr id="125" name="Text Box 43"/>
        <xdr:cNvSpPr txBox="1"/>
      </xdr:nvSpPr>
      <xdr:spPr>
        <a:xfrm>
          <a:off x="6238875" y="1193800"/>
          <a:ext cx="44450" cy="378460"/>
        </a:xfrm>
        <a:prstGeom prst="rect">
          <a:avLst/>
        </a:prstGeom>
        <a:noFill/>
        <a:ln w="9525">
          <a:noFill/>
        </a:ln>
      </xdr:spPr>
    </xdr:sp>
    <xdr:clientData/>
  </xdr:twoCellAnchor>
  <xdr:twoCellAnchor editAs="oneCell">
    <xdr:from>
      <xdr:col>8</xdr:col>
      <xdr:colOff>0</xdr:colOff>
      <xdr:row>12</xdr:row>
      <xdr:rowOff>0</xdr:rowOff>
    </xdr:from>
    <xdr:to>
      <xdr:col>10</xdr:col>
      <xdr:colOff>112395</xdr:colOff>
      <xdr:row>16</xdr:row>
      <xdr:rowOff>137160</xdr:rowOff>
    </xdr:to>
    <xdr:sp>
      <xdr:nvSpPr>
        <xdr:cNvPr id="126" name="Text Box 43"/>
        <xdr:cNvSpPr txBox="1"/>
      </xdr:nvSpPr>
      <xdr:spPr>
        <a:xfrm>
          <a:off x="6238875" y="1193800"/>
          <a:ext cx="112395" cy="378460"/>
        </a:xfrm>
        <a:prstGeom prst="rect">
          <a:avLst/>
        </a:prstGeom>
        <a:noFill/>
        <a:ln w="9525">
          <a:noFill/>
        </a:ln>
      </xdr:spPr>
    </xdr:sp>
    <xdr:clientData/>
  </xdr:twoCellAnchor>
  <xdr:twoCellAnchor editAs="oneCell">
    <xdr:from>
      <xdr:col>8</xdr:col>
      <xdr:colOff>245745</xdr:colOff>
      <xdr:row>12</xdr:row>
      <xdr:rowOff>0</xdr:rowOff>
    </xdr:from>
    <xdr:to>
      <xdr:col>10</xdr:col>
      <xdr:colOff>44450</xdr:colOff>
      <xdr:row>16</xdr:row>
      <xdr:rowOff>38735</xdr:rowOff>
    </xdr:to>
    <xdr:sp>
      <xdr:nvSpPr>
        <xdr:cNvPr id="127" name="Text Box 43"/>
        <xdr:cNvSpPr txBox="1"/>
      </xdr:nvSpPr>
      <xdr:spPr>
        <a:xfrm>
          <a:off x="6238875" y="1193800"/>
          <a:ext cx="44450" cy="280035"/>
        </a:xfrm>
        <a:prstGeom prst="rect">
          <a:avLst/>
        </a:prstGeom>
        <a:noFill/>
        <a:ln w="9525">
          <a:noFill/>
        </a:ln>
      </xdr:spPr>
    </xdr:sp>
    <xdr:clientData/>
  </xdr:twoCellAnchor>
  <xdr:twoCellAnchor editAs="oneCell">
    <xdr:from>
      <xdr:col>8</xdr:col>
      <xdr:colOff>0</xdr:colOff>
      <xdr:row>12</xdr:row>
      <xdr:rowOff>0</xdr:rowOff>
    </xdr:from>
    <xdr:to>
      <xdr:col>10</xdr:col>
      <xdr:colOff>112395</xdr:colOff>
      <xdr:row>16</xdr:row>
      <xdr:rowOff>44450</xdr:rowOff>
    </xdr:to>
    <xdr:sp>
      <xdr:nvSpPr>
        <xdr:cNvPr id="128" name="Text Box 43"/>
        <xdr:cNvSpPr txBox="1"/>
      </xdr:nvSpPr>
      <xdr:spPr>
        <a:xfrm>
          <a:off x="6238875" y="1193800"/>
          <a:ext cx="112395" cy="285750"/>
        </a:xfrm>
        <a:prstGeom prst="rect">
          <a:avLst/>
        </a:prstGeom>
        <a:noFill/>
        <a:ln w="9525">
          <a:noFill/>
        </a:ln>
      </xdr:spPr>
    </xdr:sp>
    <xdr:clientData/>
  </xdr:twoCellAnchor>
  <xdr:twoCellAnchor editAs="oneCell">
    <xdr:from>
      <xdr:col>8</xdr:col>
      <xdr:colOff>0</xdr:colOff>
      <xdr:row>12</xdr:row>
      <xdr:rowOff>0</xdr:rowOff>
    </xdr:from>
    <xdr:to>
      <xdr:col>10</xdr:col>
      <xdr:colOff>112395</xdr:colOff>
      <xdr:row>16</xdr:row>
      <xdr:rowOff>44450</xdr:rowOff>
    </xdr:to>
    <xdr:sp>
      <xdr:nvSpPr>
        <xdr:cNvPr id="129" name="Text Box 43"/>
        <xdr:cNvSpPr txBox="1"/>
      </xdr:nvSpPr>
      <xdr:spPr>
        <a:xfrm>
          <a:off x="6238875" y="1193800"/>
          <a:ext cx="112395" cy="285750"/>
        </a:xfrm>
        <a:prstGeom prst="rect">
          <a:avLst/>
        </a:prstGeom>
        <a:noFill/>
        <a:ln w="9525">
          <a:noFill/>
        </a:ln>
      </xdr:spPr>
    </xdr:sp>
    <xdr:clientData/>
  </xdr:twoCellAnchor>
  <xdr:twoCellAnchor editAs="oneCell">
    <xdr:from>
      <xdr:col>8</xdr:col>
      <xdr:colOff>235585</xdr:colOff>
      <xdr:row>12</xdr:row>
      <xdr:rowOff>0</xdr:rowOff>
    </xdr:from>
    <xdr:to>
      <xdr:col>10</xdr:col>
      <xdr:colOff>44450</xdr:colOff>
      <xdr:row>16</xdr:row>
      <xdr:rowOff>137160</xdr:rowOff>
    </xdr:to>
    <xdr:sp>
      <xdr:nvSpPr>
        <xdr:cNvPr id="130" name="Text Box 43"/>
        <xdr:cNvSpPr txBox="1"/>
      </xdr:nvSpPr>
      <xdr:spPr>
        <a:xfrm>
          <a:off x="6238875" y="1193800"/>
          <a:ext cx="44450" cy="378460"/>
        </a:xfrm>
        <a:prstGeom prst="rect">
          <a:avLst/>
        </a:prstGeom>
        <a:noFill/>
        <a:ln w="9525">
          <a:noFill/>
        </a:ln>
      </xdr:spPr>
    </xdr:sp>
    <xdr:clientData/>
  </xdr:twoCellAnchor>
  <xdr:twoCellAnchor editAs="oneCell">
    <xdr:from>
      <xdr:col>8</xdr:col>
      <xdr:colOff>0</xdr:colOff>
      <xdr:row>12</xdr:row>
      <xdr:rowOff>0</xdr:rowOff>
    </xdr:from>
    <xdr:to>
      <xdr:col>10</xdr:col>
      <xdr:colOff>112395</xdr:colOff>
      <xdr:row>16</xdr:row>
      <xdr:rowOff>137160</xdr:rowOff>
    </xdr:to>
    <xdr:sp>
      <xdr:nvSpPr>
        <xdr:cNvPr id="131" name="Text Box 43"/>
        <xdr:cNvSpPr txBox="1"/>
      </xdr:nvSpPr>
      <xdr:spPr>
        <a:xfrm>
          <a:off x="6238875" y="1193800"/>
          <a:ext cx="112395" cy="378460"/>
        </a:xfrm>
        <a:prstGeom prst="rect">
          <a:avLst/>
        </a:prstGeom>
        <a:noFill/>
        <a:ln w="9525">
          <a:noFill/>
        </a:ln>
      </xdr:spPr>
    </xdr:sp>
    <xdr:clientData/>
  </xdr:twoCellAnchor>
  <xdr:twoCellAnchor editAs="oneCell">
    <xdr:from>
      <xdr:col>8</xdr:col>
      <xdr:colOff>235585</xdr:colOff>
      <xdr:row>12</xdr:row>
      <xdr:rowOff>0</xdr:rowOff>
    </xdr:from>
    <xdr:to>
      <xdr:col>10</xdr:col>
      <xdr:colOff>44450</xdr:colOff>
      <xdr:row>16</xdr:row>
      <xdr:rowOff>137160</xdr:rowOff>
    </xdr:to>
    <xdr:sp>
      <xdr:nvSpPr>
        <xdr:cNvPr id="132" name="Text Box 43"/>
        <xdr:cNvSpPr txBox="1"/>
      </xdr:nvSpPr>
      <xdr:spPr>
        <a:xfrm>
          <a:off x="6238875" y="1193800"/>
          <a:ext cx="44450" cy="378460"/>
        </a:xfrm>
        <a:prstGeom prst="rect">
          <a:avLst/>
        </a:prstGeom>
        <a:noFill/>
        <a:ln w="9525">
          <a:noFill/>
        </a:ln>
      </xdr:spPr>
    </xdr:sp>
    <xdr:clientData/>
  </xdr:twoCellAnchor>
  <xdr:twoCellAnchor editAs="oneCell">
    <xdr:from>
      <xdr:col>8</xdr:col>
      <xdr:colOff>235585</xdr:colOff>
      <xdr:row>12</xdr:row>
      <xdr:rowOff>0</xdr:rowOff>
    </xdr:from>
    <xdr:to>
      <xdr:col>10</xdr:col>
      <xdr:colOff>44450</xdr:colOff>
      <xdr:row>16</xdr:row>
      <xdr:rowOff>137160</xdr:rowOff>
    </xdr:to>
    <xdr:sp>
      <xdr:nvSpPr>
        <xdr:cNvPr id="133" name="Text Box 43"/>
        <xdr:cNvSpPr txBox="1"/>
      </xdr:nvSpPr>
      <xdr:spPr>
        <a:xfrm>
          <a:off x="6238875" y="1193800"/>
          <a:ext cx="44450" cy="378460"/>
        </a:xfrm>
        <a:prstGeom prst="rect">
          <a:avLst/>
        </a:prstGeom>
        <a:noFill/>
        <a:ln w="9525">
          <a:noFill/>
        </a:ln>
      </xdr:spPr>
    </xdr:sp>
    <xdr:clientData/>
  </xdr:twoCellAnchor>
  <xdr:twoCellAnchor editAs="oneCell">
    <xdr:from>
      <xdr:col>8</xdr:col>
      <xdr:colOff>245745</xdr:colOff>
      <xdr:row>16</xdr:row>
      <xdr:rowOff>0</xdr:rowOff>
    </xdr:from>
    <xdr:to>
      <xdr:col>10</xdr:col>
      <xdr:colOff>47625</xdr:colOff>
      <xdr:row>16</xdr:row>
      <xdr:rowOff>281305</xdr:rowOff>
    </xdr:to>
    <xdr:sp>
      <xdr:nvSpPr>
        <xdr:cNvPr id="134" name="Text Box 43"/>
        <xdr:cNvSpPr txBox="1"/>
      </xdr:nvSpPr>
      <xdr:spPr>
        <a:xfrm>
          <a:off x="6238875" y="1435100"/>
          <a:ext cx="47625" cy="281305"/>
        </a:xfrm>
        <a:prstGeom prst="rect">
          <a:avLst/>
        </a:prstGeom>
        <a:noFill/>
        <a:ln w="9525">
          <a:noFill/>
        </a:ln>
      </xdr:spPr>
    </xdr:sp>
    <xdr:clientData/>
  </xdr:twoCellAnchor>
  <xdr:twoCellAnchor editAs="oneCell">
    <xdr:from>
      <xdr:col>8</xdr:col>
      <xdr:colOff>0</xdr:colOff>
      <xdr:row>16</xdr:row>
      <xdr:rowOff>0</xdr:rowOff>
    </xdr:from>
    <xdr:to>
      <xdr:col>10</xdr:col>
      <xdr:colOff>112395</xdr:colOff>
      <xdr:row>16</xdr:row>
      <xdr:rowOff>287655</xdr:rowOff>
    </xdr:to>
    <xdr:sp>
      <xdr:nvSpPr>
        <xdr:cNvPr id="135" name="Text Box 43"/>
        <xdr:cNvSpPr txBox="1"/>
      </xdr:nvSpPr>
      <xdr:spPr>
        <a:xfrm>
          <a:off x="6238875" y="1435100"/>
          <a:ext cx="112395" cy="287655"/>
        </a:xfrm>
        <a:prstGeom prst="rect">
          <a:avLst/>
        </a:prstGeom>
        <a:noFill/>
        <a:ln w="9525">
          <a:noFill/>
        </a:ln>
      </xdr:spPr>
    </xdr:sp>
    <xdr:clientData/>
  </xdr:twoCellAnchor>
  <xdr:twoCellAnchor editAs="oneCell">
    <xdr:from>
      <xdr:col>8</xdr:col>
      <xdr:colOff>0</xdr:colOff>
      <xdr:row>16</xdr:row>
      <xdr:rowOff>0</xdr:rowOff>
    </xdr:from>
    <xdr:to>
      <xdr:col>10</xdr:col>
      <xdr:colOff>112395</xdr:colOff>
      <xdr:row>16</xdr:row>
      <xdr:rowOff>287655</xdr:rowOff>
    </xdr:to>
    <xdr:sp>
      <xdr:nvSpPr>
        <xdr:cNvPr id="136" name="Text Box 43"/>
        <xdr:cNvSpPr txBox="1"/>
      </xdr:nvSpPr>
      <xdr:spPr>
        <a:xfrm>
          <a:off x="6238875" y="1435100"/>
          <a:ext cx="112395" cy="287655"/>
        </a:xfrm>
        <a:prstGeom prst="rect">
          <a:avLst/>
        </a:prstGeom>
        <a:noFill/>
        <a:ln w="9525">
          <a:noFill/>
        </a:ln>
      </xdr:spPr>
    </xdr:sp>
    <xdr:clientData/>
  </xdr:twoCellAnchor>
  <xdr:twoCellAnchor editAs="oneCell">
    <xdr:from>
      <xdr:col>8</xdr:col>
      <xdr:colOff>235585</xdr:colOff>
      <xdr:row>16</xdr:row>
      <xdr:rowOff>0</xdr:rowOff>
    </xdr:from>
    <xdr:to>
      <xdr:col>10</xdr:col>
      <xdr:colOff>44450</xdr:colOff>
      <xdr:row>16</xdr:row>
      <xdr:rowOff>378460</xdr:rowOff>
    </xdr:to>
    <xdr:sp>
      <xdr:nvSpPr>
        <xdr:cNvPr id="137" name="Text Box 43"/>
        <xdr:cNvSpPr txBox="1"/>
      </xdr:nvSpPr>
      <xdr:spPr>
        <a:xfrm>
          <a:off x="6238875" y="1435100"/>
          <a:ext cx="44450" cy="378460"/>
        </a:xfrm>
        <a:prstGeom prst="rect">
          <a:avLst/>
        </a:prstGeom>
        <a:noFill/>
        <a:ln w="9525">
          <a:noFill/>
        </a:ln>
      </xdr:spPr>
    </xdr:sp>
    <xdr:clientData/>
  </xdr:twoCellAnchor>
  <xdr:twoCellAnchor editAs="oneCell">
    <xdr:from>
      <xdr:col>8</xdr:col>
      <xdr:colOff>0</xdr:colOff>
      <xdr:row>16</xdr:row>
      <xdr:rowOff>0</xdr:rowOff>
    </xdr:from>
    <xdr:to>
      <xdr:col>10</xdr:col>
      <xdr:colOff>112395</xdr:colOff>
      <xdr:row>16</xdr:row>
      <xdr:rowOff>378460</xdr:rowOff>
    </xdr:to>
    <xdr:sp>
      <xdr:nvSpPr>
        <xdr:cNvPr id="138" name="Text Box 43"/>
        <xdr:cNvSpPr txBox="1"/>
      </xdr:nvSpPr>
      <xdr:spPr>
        <a:xfrm>
          <a:off x="6238875" y="1435100"/>
          <a:ext cx="112395" cy="378460"/>
        </a:xfrm>
        <a:prstGeom prst="rect">
          <a:avLst/>
        </a:prstGeom>
        <a:noFill/>
        <a:ln w="9525">
          <a:noFill/>
        </a:ln>
      </xdr:spPr>
    </xdr:sp>
    <xdr:clientData/>
  </xdr:twoCellAnchor>
  <xdr:twoCellAnchor editAs="oneCell">
    <xdr:from>
      <xdr:col>8</xdr:col>
      <xdr:colOff>245745</xdr:colOff>
      <xdr:row>16</xdr:row>
      <xdr:rowOff>0</xdr:rowOff>
    </xdr:from>
    <xdr:to>
      <xdr:col>10</xdr:col>
      <xdr:colOff>44450</xdr:colOff>
      <xdr:row>16</xdr:row>
      <xdr:rowOff>280035</xdr:rowOff>
    </xdr:to>
    <xdr:sp>
      <xdr:nvSpPr>
        <xdr:cNvPr id="139" name="Text Box 43"/>
        <xdr:cNvSpPr txBox="1"/>
      </xdr:nvSpPr>
      <xdr:spPr>
        <a:xfrm>
          <a:off x="6238875" y="1435100"/>
          <a:ext cx="44450" cy="280035"/>
        </a:xfrm>
        <a:prstGeom prst="rect">
          <a:avLst/>
        </a:prstGeom>
        <a:noFill/>
        <a:ln w="9525">
          <a:noFill/>
        </a:ln>
      </xdr:spPr>
    </xdr:sp>
    <xdr:clientData/>
  </xdr:twoCellAnchor>
  <xdr:twoCellAnchor editAs="oneCell">
    <xdr:from>
      <xdr:col>8</xdr:col>
      <xdr:colOff>0</xdr:colOff>
      <xdr:row>16</xdr:row>
      <xdr:rowOff>0</xdr:rowOff>
    </xdr:from>
    <xdr:to>
      <xdr:col>10</xdr:col>
      <xdr:colOff>112395</xdr:colOff>
      <xdr:row>16</xdr:row>
      <xdr:rowOff>285750</xdr:rowOff>
    </xdr:to>
    <xdr:sp>
      <xdr:nvSpPr>
        <xdr:cNvPr id="140" name="Text Box 43"/>
        <xdr:cNvSpPr txBox="1"/>
      </xdr:nvSpPr>
      <xdr:spPr>
        <a:xfrm>
          <a:off x="6238875" y="1435100"/>
          <a:ext cx="112395" cy="285750"/>
        </a:xfrm>
        <a:prstGeom prst="rect">
          <a:avLst/>
        </a:prstGeom>
        <a:noFill/>
        <a:ln w="9525">
          <a:noFill/>
        </a:ln>
      </xdr:spPr>
    </xdr:sp>
    <xdr:clientData/>
  </xdr:twoCellAnchor>
  <xdr:twoCellAnchor editAs="oneCell">
    <xdr:from>
      <xdr:col>8</xdr:col>
      <xdr:colOff>0</xdr:colOff>
      <xdr:row>16</xdr:row>
      <xdr:rowOff>0</xdr:rowOff>
    </xdr:from>
    <xdr:to>
      <xdr:col>10</xdr:col>
      <xdr:colOff>112395</xdr:colOff>
      <xdr:row>16</xdr:row>
      <xdr:rowOff>285750</xdr:rowOff>
    </xdr:to>
    <xdr:sp>
      <xdr:nvSpPr>
        <xdr:cNvPr id="141" name="Text Box 43"/>
        <xdr:cNvSpPr txBox="1"/>
      </xdr:nvSpPr>
      <xdr:spPr>
        <a:xfrm>
          <a:off x="6238875" y="1435100"/>
          <a:ext cx="112395" cy="285750"/>
        </a:xfrm>
        <a:prstGeom prst="rect">
          <a:avLst/>
        </a:prstGeom>
        <a:noFill/>
        <a:ln w="9525">
          <a:noFill/>
        </a:ln>
      </xdr:spPr>
    </xdr:sp>
    <xdr:clientData/>
  </xdr:twoCellAnchor>
  <xdr:twoCellAnchor editAs="oneCell">
    <xdr:from>
      <xdr:col>8</xdr:col>
      <xdr:colOff>235585</xdr:colOff>
      <xdr:row>16</xdr:row>
      <xdr:rowOff>0</xdr:rowOff>
    </xdr:from>
    <xdr:to>
      <xdr:col>10</xdr:col>
      <xdr:colOff>44450</xdr:colOff>
      <xdr:row>16</xdr:row>
      <xdr:rowOff>378460</xdr:rowOff>
    </xdr:to>
    <xdr:sp>
      <xdr:nvSpPr>
        <xdr:cNvPr id="142" name="Text Box 43"/>
        <xdr:cNvSpPr txBox="1"/>
      </xdr:nvSpPr>
      <xdr:spPr>
        <a:xfrm>
          <a:off x="6238875" y="1435100"/>
          <a:ext cx="44450" cy="378460"/>
        </a:xfrm>
        <a:prstGeom prst="rect">
          <a:avLst/>
        </a:prstGeom>
        <a:noFill/>
        <a:ln w="9525">
          <a:noFill/>
        </a:ln>
      </xdr:spPr>
    </xdr:sp>
    <xdr:clientData/>
  </xdr:twoCellAnchor>
  <xdr:twoCellAnchor editAs="oneCell">
    <xdr:from>
      <xdr:col>8</xdr:col>
      <xdr:colOff>0</xdr:colOff>
      <xdr:row>16</xdr:row>
      <xdr:rowOff>0</xdr:rowOff>
    </xdr:from>
    <xdr:to>
      <xdr:col>10</xdr:col>
      <xdr:colOff>112395</xdr:colOff>
      <xdr:row>16</xdr:row>
      <xdr:rowOff>378460</xdr:rowOff>
    </xdr:to>
    <xdr:sp>
      <xdr:nvSpPr>
        <xdr:cNvPr id="143" name="Text Box 43"/>
        <xdr:cNvSpPr txBox="1"/>
      </xdr:nvSpPr>
      <xdr:spPr>
        <a:xfrm>
          <a:off x="6238875" y="1435100"/>
          <a:ext cx="112395" cy="378460"/>
        </a:xfrm>
        <a:prstGeom prst="rect">
          <a:avLst/>
        </a:prstGeom>
        <a:noFill/>
        <a:ln w="9525">
          <a:noFill/>
        </a:ln>
      </xdr:spPr>
    </xdr:sp>
    <xdr:clientData/>
  </xdr:twoCellAnchor>
  <xdr:twoCellAnchor editAs="oneCell">
    <xdr:from>
      <xdr:col>8</xdr:col>
      <xdr:colOff>235585</xdr:colOff>
      <xdr:row>16</xdr:row>
      <xdr:rowOff>0</xdr:rowOff>
    </xdr:from>
    <xdr:to>
      <xdr:col>10</xdr:col>
      <xdr:colOff>44450</xdr:colOff>
      <xdr:row>16</xdr:row>
      <xdr:rowOff>378460</xdr:rowOff>
    </xdr:to>
    <xdr:sp>
      <xdr:nvSpPr>
        <xdr:cNvPr id="144" name="Text Box 43"/>
        <xdr:cNvSpPr txBox="1"/>
      </xdr:nvSpPr>
      <xdr:spPr>
        <a:xfrm>
          <a:off x="6238875" y="1435100"/>
          <a:ext cx="44450" cy="378460"/>
        </a:xfrm>
        <a:prstGeom prst="rect">
          <a:avLst/>
        </a:prstGeom>
        <a:noFill/>
        <a:ln w="9525">
          <a:noFill/>
        </a:ln>
      </xdr:spPr>
    </xdr:sp>
    <xdr:clientData/>
  </xdr:twoCellAnchor>
  <xdr:twoCellAnchor editAs="oneCell">
    <xdr:from>
      <xdr:col>8</xdr:col>
      <xdr:colOff>235585</xdr:colOff>
      <xdr:row>16</xdr:row>
      <xdr:rowOff>0</xdr:rowOff>
    </xdr:from>
    <xdr:to>
      <xdr:col>10</xdr:col>
      <xdr:colOff>44450</xdr:colOff>
      <xdr:row>16</xdr:row>
      <xdr:rowOff>378460</xdr:rowOff>
    </xdr:to>
    <xdr:sp>
      <xdr:nvSpPr>
        <xdr:cNvPr id="145" name="Text Box 43"/>
        <xdr:cNvSpPr txBox="1"/>
      </xdr:nvSpPr>
      <xdr:spPr>
        <a:xfrm>
          <a:off x="6238875" y="1435100"/>
          <a:ext cx="44450" cy="378460"/>
        </a:xfrm>
        <a:prstGeom prst="rect">
          <a:avLst/>
        </a:prstGeom>
        <a:noFill/>
        <a:ln w="9525">
          <a:noFill/>
        </a:ln>
      </xdr:spPr>
    </xdr:sp>
    <xdr:clientData/>
  </xdr:twoCellAnchor>
  <xdr:twoCellAnchor editAs="oneCell">
    <xdr:from>
      <xdr:col>8</xdr:col>
      <xdr:colOff>245745</xdr:colOff>
      <xdr:row>16</xdr:row>
      <xdr:rowOff>0</xdr:rowOff>
    </xdr:from>
    <xdr:to>
      <xdr:col>10</xdr:col>
      <xdr:colOff>47625</xdr:colOff>
      <xdr:row>16</xdr:row>
      <xdr:rowOff>281305</xdr:rowOff>
    </xdr:to>
    <xdr:sp>
      <xdr:nvSpPr>
        <xdr:cNvPr id="146" name="Text Box 43"/>
        <xdr:cNvSpPr txBox="1"/>
      </xdr:nvSpPr>
      <xdr:spPr>
        <a:xfrm>
          <a:off x="6238875" y="1435100"/>
          <a:ext cx="47625" cy="281305"/>
        </a:xfrm>
        <a:prstGeom prst="rect">
          <a:avLst/>
        </a:prstGeom>
        <a:noFill/>
        <a:ln w="9525">
          <a:noFill/>
        </a:ln>
      </xdr:spPr>
    </xdr:sp>
    <xdr:clientData/>
  </xdr:twoCellAnchor>
  <xdr:twoCellAnchor editAs="oneCell">
    <xdr:from>
      <xdr:col>8</xdr:col>
      <xdr:colOff>0</xdr:colOff>
      <xdr:row>16</xdr:row>
      <xdr:rowOff>0</xdr:rowOff>
    </xdr:from>
    <xdr:to>
      <xdr:col>10</xdr:col>
      <xdr:colOff>112395</xdr:colOff>
      <xdr:row>16</xdr:row>
      <xdr:rowOff>287655</xdr:rowOff>
    </xdr:to>
    <xdr:sp>
      <xdr:nvSpPr>
        <xdr:cNvPr id="147" name="Text Box 43"/>
        <xdr:cNvSpPr txBox="1"/>
      </xdr:nvSpPr>
      <xdr:spPr>
        <a:xfrm>
          <a:off x="6238875" y="1435100"/>
          <a:ext cx="112395" cy="287655"/>
        </a:xfrm>
        <a:prstGeom prst="rect">
          <a:avLst/>
        </a:prstGeom>
        <a:noFill/>
        <a:ln w="9525">
          <a:noFill/>
        </a:ln>
      </xdr:spPr>
    </xdr:sp>
    <xdr:clientData/>
  </xdr:twoCellAnchor>
  <xdr:twoCellAnchor editAs="oneCell">
    <xdr:from>
      <xdr:col>8</xdr:col>
      <xdr:colOff>0</xdr:colOff>
      <xdr:row>16</xdr:row>
      <xdr:rowOff>0</xdr:rowOff>
    </xdr:from>
    <xdr:to>
      <xdr:col>10</xdr:col>
      <xdr:colOff>112395</xdr:colOff>
      <xdr:row>16</xdr:row>
      <xdr:rowOff>287655</xdr:rowOff>
    </xdr:to>
    <xdr:sp>
      <xdr:nvSpPr>
        <xdr:cNvPr id="148" name="Text Box 43"/>
        <xdr:cNvSpPr txBox="1"/>
      </xdr:nvSpPr>
      <xdr:spPr>
        <a:xfrm>
          <a:off x="6238875" y="1435100"/>
          <a:ext cx="112395" cy="287655"/>
        </a:xfrm>
        <a:prstGeom prst="rect">
          <a:avLst/>
        </a:prstGeom>
        <a:noFill/>
        <a:ln w="9525">
          <a:noFill/>
        </a:ln>
      </xdr:spPr>
    </xdr:sp>
    <xdr:clientData/>
  </xdr:twoCellAnchor>
  <xdr:twoCellAnchor editAs="oneCell">
    <xdr:from>
      <xdr:col>8</xdr:col>
      <xdr:colOff>235585</xdr:colOff>
      <xdr:row>16</xdr:row>
      <xdr:rowOff>0</xdr:rowOff>
    </xdr:from>
    <xdr:to>
      <xdr:col>10</xdr:col>
      <xdr:colOff>44450</xdr:colOff>
      <xdr:row>16</xdr:row>
      <xdr:rowOff>378460</xdr:rowOff>
    </xdr:to>
    <xdr:sp>
      <xdr:nvSpPr>
        <xdr:cNvPr id="149" name="Text Box 43"/>
        <xdr:cNvSpPr txBox="1"/>
      </xdr:nvSpPr>
      <xdr:spPr>
        <a:xfrm>
          <a:off x="6238875" y="1435100"/>
          <a:ext cx="44450" cy="378460"/>
        </a:xfrm>
        <a:prstGeom prst="rect">
          <a:avLst/>
        </a:prstGeom>
        <a:noFill/>
        <a:ln w="9525">
          <a:noFill/>
        </a:ln>
      </xdr:spPr>
    </xdr:sp>
    <xdr:clientData/>
  </xdr:twoCellAnchor>
  <xdr:twoCellAnchor editAs="oneCell">
    <xdr:from>
      <xdr:col>8</xdr:col>
      <xdr:colOff>0</xdr:colOff>
      <xdr:row>16</xdr:row>
      <xdr:rowOff>0</xdr:rowOff>
    </xdr:from>
    <xdr:to>
      <xdr:col>10</xdr:col>
      <xdr:colOff>112395</xdr:colOff>
      <xdr:row>16</xdr:row>
      <xdr:rowOff>378460</xdr:rowOff>
    </xdr:to>
    <xdr:sp>
      <xdr:nvSpPr>
        <xdr:cNvPr id="150" name="Text Box 43"/>
        <xdr:cNvSpPr txBox="1"/>
      </xdr:nvSpPr>
      <xdr:spPr>
        <a:xfrm>
          <a:off x="6238875" y="1435100"/>
          <a:ext cx="112395" cy="378460"/>
        </a:xfrm>
        <a:prstGeom prst="rect">
          <a:avLst/>
        </a:prstGeom>
        <a:noFill/>
        <a:ln w="9525">
          <a:noFill/>
        </a:ln>
      </xdr:spPr>
    </xdr:sp>
    <xdr:clientData/>
  </xdr:twoCellAnchor>
  <xdr:twoCellAnchor editAs="oneCell">
    <xdr:from>
      <xdr:col>8</xdr:col>
      <xdr:colOff>245745</xdr:colOff>
      <xdr:row>16</xdr:row>
      <xdr:rowOff>0</xdr:rowOff>
    </xdr:from>
    <xdr:to>
      <xdr:col>10</xdr:col>
      <xdr:colOff>44450</xdr:colOff>
      <xdr:row>16</xdr:row>
      <xdr:rowOff>280035</xdr:rowOff>
    </xdr:to>
    <xdr:sp>
      <xdr:nvSpPr>
        <xdr:cNvPr id="151" name="Text Box 43"/>
        <xdr:cNvSpPr txBox="1"/>
      </xdr:nvSpPr>
      <xdr:spPr>
        <a:xfrm>
          <a:off x="6238875" y="1435100"/>
          <a:ext cx="44450" cy="280035"/>
        </a:xfrm>
        <a:prstGeom prst="rect">
          <a:avLst/>
        </a:prstGeom>
        <a:noFill/>
        <a:ln w="9525">
          <a:noFill/>
        </a:ln>
      </xdr:spPr>
    </xdr:sp>
    <xdr:clientData/>
  </xdr:twoCellAnchor>
  <xdr:twoCellAnchor editAs="oneCell">
    <xdr:from>
      <xdr:col>8</xdr:col>
      <xdr:colOff>0</xdr:colOff>
      <xdr:row>16</xdr:row>
      <xdr:rowOff>0</xdr:rowOff>
    </xdr:from>
    <xdr:to>
      <xdr:col>10</xdr:col>
      <xdr:colOff>112395</xdr:colOff>
      <xdr:row>16</xdr:row>
      <xdr:rowOff>285750</xdr:rowOff>
    </xdr:to>
    <xdr:sp>
      <xdr:nvSpPr>
        <xdr:cNvPr id="152" name="Text Box 43"/>
        <xdr:cNvSpPr txBox="1"/>
      </xdr:nvSpPr>
      <xdr:spPr>
        <a:xfrm>
          <a:off x="6238875" y="1435100"/>
          <a:ext cx="112395" cy="285750"/>
        </a:xfrm>
        <a:prstGeom prst="rect">
          <a:avLst/>
        </a:prstGeom>
        <a:noFill/>
        <a:ln w="9525">
          <a:noFill/>
        </a:ln>
      </xdr:spPr>
    </xdr:sp>
    <xdr:clientData/>
  </xdr:twoCellAnchor>
  <xdr:twoCellAnchor editAs="oneCell">
    <xdr:from>
      <xdr:col>8</xdr:col>
      <xdr:colOff>0</xdr:colOff>
      <xdr:row>16</xdr:row>
      <xdr:rowOff>0</xdr:rowOff>
    </xdr:from>
    <xdr:to>
      <xdr:col>10</xdr:col>
      <xdr:colOff>112395</xdr:colOff>
      <xdr:row>16</xdr:row>
      <xdr:rowOff>285750</xdr:rowOff>
    </xdr:to>
    <xdr:sp>
      <xdr:nvSpPr>
        <xdr:cNvPr id="153" name="Text Box 43"/>
        <xdr:cNvSpPr txBox="1"/>
      </xdr:nvSpPr>
      <xdr:spPr>
        <a:xfrm>
          <a:off x="6238875" y="1435100"/>
          <a:ext cx="112395" cy="285750"/>
        </a:xfrm>
        <a:prstGeom prst="rect">
          <a:avLst/>
        </a:prstGeom>
        <a:noFill/>
        <a:ln w="9525">
          <a:noFill/>
        </a:ln>
      </xdr:spPr>
    </xdr:sp>
    <xdr:clientData/>
  </xdr:twoCellAnchor>
  <xdr:twoCellAnchor editAs="oneCell">
    <xdr:from>
      <xdr:col>8</xdr:col>
      <xdr:colOff>235585</xdr:colOff>
      <xdr:row>16</xdr:row>
      <xdr:rowOff>0</xdr:rowOff>
    </xdr:from>
    <xdr:to>
      <xdr:col>10</xdr:col>
      <xdr:colOff>44450</xdr:colOff>
      <xdr:row>16</xdr:row>
      <xdr:rowOff>378460</xdr:rowOff>
    </xdr:to>
    <xdr:sp>
      <xdr:nvSpPr>
        <xdr:cNvPr id="154" name="Text Box 43"/>
        <xdr:cNvSpPr txBox="1"/>
      </xdr:nvSpPr>
      <xdr:spPr>
        <a:xfrm>
          <a:off x="6238875" y="1435100"/>
          <a:ext cx="44450" cy="378460"/>
        </a:xfrm>
        <a:prstGeom prst="rect">
          <a:avLst/>
        </a:prstGeom>
        <a:noFill/>
        <a:ln w="9525">
          <a:noFill/>
        </a:ln>
      </xdr:spPr>
    </xdr:sp>
    <xdr:clientData/>
  </xdr:twoCellAnchor>
  <xdr:twoCellAnchor editAs="oneCell">
    <xdr:from>
      <xdr:col>8</xdr:col>
      <xdr:colOff>0</xdr:colOff>
      <xdr:row>16</xdr:row>
      <xdr:rowOff>0</xdr:rowOff>
    </xdr:from>
    <xdr:to>
      <xdr:col>10</xdr:col>
      <xdr:colOff>112395</xdr:colOff>
      <xdr:row>16</xdr:row>
      <xdr:rowOff>378460</xdr:rowOff>
    </xdr:to>
    <xdr:sp>
      <xdr:nvSpPr>
        <xdr:cNvPr id="155" name="Text Box 43"/>
        <xdr:cNvSpPr txBox="1"/>
      </xdr:nvSpPr>
      <xdr:spPr>
        <a:xfrm>
          <a:off x="6238875" y="1435100"/>
          <a:ext cx="112395" cy="378460"/>
        </a:xfrm>
        <a:prstGeom prst="rect">
          <a:avLst/>
        </a:prstGeom>
        <a:noFill/>
        <a:ln w="9525">
          <a:noFill/>
        </a:ln>
      </xdr:spPr>
    </xdr:sp>
    <xdr:clientData/>
  </xdr:twoCellAnchor>
  <xdr:twoCellAnchor editAs="oneCell">
    <xdr:from>
      <xdr:col>8</xdr:col>
      <xdr:colOff>235585</xdr:colOff>
      <xdr:row>16</xdr:row>
      <xdr:rowOff>0</xdr:rowOff>
    </xdr:from>
    <xdr:to>
      <xdr:col>10</xdr:col>
      <xdr:colOff>44450</xdr:colOff>
      <xdr:row>16</xdr:row>
      <xdr:rowOff>378460</xdr:rowOff>
    </xdr:to>
    <xdr:sp>
      <xdr:nvSpPr>
        <xdr:cNvPr id="156" name="Text Box 43"/>
        <xdr:cNvSpPr txBox="1"/>
      </xdr:nvSpPr>
      <xdr:spPr>
        <a:xfrm>
          <a:off x="6238875" y="1435100"/>
          <a:ext cx="44450" cy="378460"/>
        </a:xfrm>
        <a:prstGeom prst="rect">
          <a:avLst/>
        </a:prstGeom>
        <a:noFill/>
        <a:ln w="9525">
          <a:noFill/>
        </a:ln>
      </xdr:spPr>
    </xdr:sp>
    <xdr:clientData/>
  </xdr:twoCellAnchor>
  <xdr:twoCellAnchor editAs="oneCell">
    <xdr:from>
      <xdr:col>8</xdr:col>
      <xdr:colOff>235585</xdr:colOff>
      <xdr:row>16</xdr:row>
      <xdr:rowOff>0</xdr:rowOff>
    </xdr:from>
    <xdr:to>
      <xdr:col>10</xdr:col>
      <xdr:colOff>44450</xdr:colOff>
      <xdr:row>16</xdr:row>
      <xdr:rowOff>378460</xdr:rowOff>
    </xdr:to>
    <xdr:sp>
      <xdr:nvSpPr>
        <xdr:cNvPr id="157" name="Text Box 43"/>
        <xdr:cNvSpPr txBox="1"/>
      </xdr:nvSpPr>
      <xdr:spPr>
        <a:xfrm>
          <a:off x="6238875" y="1435100"/>
          <a:ext cx="44450" cy="378460"/>
        </a:xfrm>
        <a:prstGeom prst="rect">
          <a:avLst/>
        </a:prstGeom>
        <a:noFill/>
        <a:ln w="9525">
          <a:noFill/>
        </a:ln>
      </xdr:spPr>
    </xdr:sp>
    <xdr:clientData/>
  </xdr:twoCellAnchor>
  <xdr:twoCellAnchor editAs="oneCell">
    <xdr:from>
      <xdr:col>8</xdr:col>
      <xdr:colOff>245745</xdr:colOff>
      <xdr:row>21</xdr:row>
      <xdr:rowOff>0</xdr:rowOff>
    </xdr:from>
    <xdr:to>
      <xdr:col>10</xdr:col>
      <xdr:colOff>47625</xdr:colOff>
      <xdr:row>108</xdr:row>
      <xdr:rowOff>40005</xdr:rowOff>
    </xdr:to>
    <xdr:sp>
      <xdr:nvSpPr>
        <xdr:cNvPr id="158" name="Text Box 43"/>
        <xdr:cNvSpPr txBox="1"/>
      </xdr:nvSpPr>
      <xdr:spPr>
        <a:xfrm>
          <a:off x="6238875" y="2349500"/>
          <a:ext cx="47625" cy="281305"/>
        </a:xfrm>
        <a:prstGeom prst="rect">
          <a:avLst/>
        </a:prstGeom>
        <a:noFill/>
        <a:ln w="9525">
          <a:noFill/>
        </a:ln>
      </xdr:spPr>
    </xdr:sp>
    <xdr:clientData/>
  </xdr:twoCellAnchor>
  <xdr:twoCellAnchor editAs="oneCell">
    <xdr:from>
      <xdr:col>8</xdr:col>
      <xdr:colOff>0</xdr:colOff>
      <xdr:row>21</xdr:row>
      <xdr:rowOff>0</xdr:rowOff>
    </xdr:from>
    <xdr:to>
      <xdr:col>10</xdr:col>
      <xdr:colOff>112395</xdr:colOff>
      <xdr:row>108</xdr:row>
      <xdr:rowOff>46355</xdr:rowOff>
    </xdr:to>
    <xdr:sp>
      <xdr:nvSpPr>
        <xdr:cNvPr id="159" name="Text Box 43"/>
        <xdr:cNvSpPr txBox="1"/>
      </xdr:nvSpPr>
      <xdr:spPr>
        <a:xfrm>
          <a:off x="6238875" y="2349500"/>
          <a:ext cx="112395" cy="287655"/>
        </a:xfrm>
        <a:prstGeom prst="rect">
          <a:avLst/>
        </a:prstGeom>
        <a:noFill/>
        <a:ln w="9525">
          <a:noFill/>
        </a:ln>
      </xdr:spPr>
    </xdr:sp>
    <xdr:clientData/>
  </xdr:twoCellAnchor>
  <xdr:twoCellAnchor editAs="oneCell">
    <xdr:from>
      <xdr:col>8</xdr:col>
      <xdr:colOff>0</xdr:colOff>
      <xdr:row>21</xdr:row>
      <xdr:rowOff>0</xdr:rowOff>
    </xdr:from>
    <xdr:to>
      <xdr:col>10</xdr:col>
      <xdr:colOff>112395</xdr:colOff>
      <xdr:row>108</xdr:row>
      <xdr:rowOff>46355</xdr:rowOff>
    </xdr:to>
    <xdr:sp>
      <xdr:nvSpPr>
        <xdr:cNvPr id="160" name="Text Box 43"/>
        <xdr:cNvSpPr txBox="1"/>
      </xdr:nvSpPr>
      <xdr:spPr>
        <a:xfrm>
          <a:off x="6238875" y="2349500"/>
          <a:ext cx="112395" cy="287655"/>
        </a:xfrm>
        <a:prstGeom prst="rect">
          <a:avLst/>
        </a:prstGeom>
        <a:noFill/>
        <a:ln w="9525">
          <a:noFill/>
        </a:ln>
      </xdr:spPr>
    </xdr:sp>
    <xdr:clientData/>
  </xdr:twoCellAnchor>
  <xdr:twoCellAnchor editAs="oneCell">
    <xdr:from>
      <xdr:col>8</xdr:col>
      <xdr:colOff>235585</xdr:colOff>
      <xdr:row>21</xdr:row>
      <xdr:rowOff>0</xdr:rowOff>
    </xdr:from>
    <xdr:to>
      <xdr:col>10</xdr:col>
      <xdr:colOff>44450</xdr:colOff>
      <xdr:row>108</xdr:row>
      <xdr:rowOff>137160</xdr:rowOff>
    </xdr:to>
    <xdr:sp>
      <xdr:nvSpPr>
        <xdr:cNvPr id="161" name="Text Box 43"/>
        <xdr:cNvSpPr txBox="1"/>
      </xdr:nvSpPr>
      <xdr:spPr>
        <a:xfrm>
          <a:off x="6238875" y="2349500"/>
          <a:ext cx="44450" cy="378460"/>
        </a:xfrm>
        <a:prstGeom prst="rect">
          <a:avLst/>
        </a:prstGeom>
        <a:noFill/>
        <a:ln w="9525">
          <a:noFill/>
        </a:ln>
      </xdr:spPr>
    </xdr:sp>
    <xdr:clientData/>
  </xdr:twoCellAnchor>
  <xdr:twoCellAnchor editAs="oneCell">
    <xdr:from>
      <xdr:col>8</xdr:col>
      <xdr:colOff>0</xdr:colOff>
      <xdr:row>21</xdr:row>
      <xdr:rowOff>0</xdr:rowOff>
    </xdr:from>
    <xdr:to>
      <xdr:col>10</xdr:col>
      <xdr:colOff>112395</xdr:colOff>
      <xdr:row>108</xdr:row>
      <xdr:rowOff>137160</xdr:rowOff>
    </xdr:to>
    <xdr:sp>
      <xdr:nvSpPr>
        <xdr:cNvPr id="162" name="Text Box 43"/>
        <xdr:cNvSpPr txBox="1"/>
      </xdr:nvSpPr>
      <xdr:spPr>
        <a:xfrm>
          <a:off x="6238875" y="2349500"/>
          <a:ext cx="112395" cy="378460"/>
        </a:xfrm>
        <a:prstGeom prst="rect">
          <a:avLst/>
        </a:prstGeom>
        <a:noFill/>
        <a:ln w="9525">
          <a:noFill/>
        </a:ln>
      </xdr:spPr>
    </xdr:sp>
    <xdr:clientData/>
  </xdr:twoCellAnchor>
  <xdr:twoCellAnchor editAs="oneCell">
    <xdr:from>
      <xdr:col>8</xdr:col>
      <xdr:colOff>245745</xdr:colOff>
      <xdr:row>21</xdr:row>
      <xdr:rowOff>0</xdr:rowOff>
    </xdr:from>
    <xdr:to>
      <xdr:col>10</xdr:col>
      <xdr:colOff>44450</xdr:colOff>
      <xdr:row>108</xdr:row>
      <xdr:rowOff>38735</xdr:rowOff>
    </xdr:to>
    <xdr:sp>
      <xdr:nvSpPr>
        <xdr:cNvPr id="163" name="Text Box 43"/>
        <xdr:cNvSpPr txBox="1"/>
      </xdr:nvSpPr>
      <xdr:spPr>
        <a:xfrm>
          <a:off x="6238875" y="2349500"/>
          <a:ext cx="44450" cy="280035"/>
        </a:xfrm>
        <a:prstGeom prst="rect">
          <a:avLst/>
        </a:prstGeom>
        <a:noFill/>
        <a:ln w="9525">
          <a:noFill/>
        </a:ln>
      </xdr:spPr>
    </xdr:sp>
    <xdr:clientData/>
  </xdr:twoCellAnchor>
  <xdr:twoCellAnchor editAs="oneCell">
    <xdr:from>
      <xdr:col>8</xdr:col>
      <xdr:colOff>0</xdr:colOff>
      <xdr:row>21</xdr:row>
      <xdr:rowOff>0</xdr:rowOff>
    </xdr:from>
    <xdr:to>
      <xdr:col>10</xdr:col>
      <xdr:colOff>112395</xdr:colOff>
      <xdr:row>108</xdr:row>
      <xdr:rowOff>44450</xdr:rowOff>
    </xdr:to>
    <xdr:sp>
      <xdr:nvSpPr>
        <xdr:cNvPr id="164" name="Text Box 43"/>
        <xdr:cNvSpPr txBox="1"/>
      </xdr:nvSpPr>
      <xdr:spPr>
        <a:xfrm>
          <a:off x="6238875" y="2349500"/>
          <a:ext cx="112395" cy="285750"/>
        </a:xfrm>
        <a:prstGeom prst="rect">
          <a:avLst/>
        </a:prstGeom>
        <a:noFill/>
        <a:ln w="9525">
          <a:noFill/>
        </a:ln>
      </xdr:spPr>
    </xdr:sp>
    <xdr:clientData/>
  </xdr:twoCellAnchor>
  <xdr:twoCellAnchor editAs="oneCell">
    <xdr:from>
      <xdr:col>8</xdr:col>
      <xdr:colOff>0</xdr:colOff>
      <xdr:row>21</xdr:row>
      <xdr:rowOff>0</xdr:rowOff>
    </xdr:from>
    <xdr:to>
      <xdr:col>10</xdr:col>
      <xdr:colOff>112395</xdr:colOff>
      <xdr:row>108</xdr:row>
      <xdr:rowOff>44450</xdr:rowOff>
    </xdr:to>
    <xdr:sp>
      <xdr:nvSpPr>
        <xdr:cNvPr id="165" name="Text Box 43"/>
        <xdr:cNvSpPr txBox="1"/>
      </xdr:nvSpPr>
      <xdr:spPr>
        <a:xfrm>
          <a:off x="6238875" y="2349500"/>
          <a:ext cx="112395" cy="285750"/>
        </a:xfrm>
        <a:prstGeom prst="rect">
          <a:avLst/>
        </a:prstGeom>
        <a:noFill/>
        <a:ln w="9525">
          <a:noFill/>
        </a:ln>
      </xdr:spPr>
    </xdr:sp>
    <xdr:clientData/>
  </xdr:twoCellAnchor>
  <xdr:twoCellAnchor editAs="oneCell">
    <xdr:from>
      <xdr:col>8</xdr:col>
      <xdr:colOff>235585</xdr:colOff>
      <xdr:row>21</xdr:row>
      <xdr:rowOff>0</xdr:rowOff>
    </xdr:from>
    <xdr:to>
      <xdr:col>10</xdr:col>
      <xdr:colOff>44450</xdr:colOff>
      <xdr:row>108</xdr:row>
      <xdr:rowOff>137160</xdr:rowOff>
    </xdr:to>
    <xdr:sp>
      <xdr:nvSpPr>
        <xdr:cNvPr id="166" name="Text Box 43"/>
        <xdr:cNvSpPr txBox="1"/>
      </xdr:nvSpPr>
      <xdr:spPr>
        <a:xfrm>
          <a:off x="6238875" y="2349500"/>
          <a:ext cx="44450" cy="378460"/>
        </a:xfrm>
        <a:prstGeom prst="rect">
          <a:avLst/>
        </a:prstGeom>
        <a:noFill/>
        <a:ln w="9525">
          <a:noFill/>
        </a:ln>
      </xdr:spPr>
    </xdr:sp>
    <xdr:clientData/>
  </xdr:twoCellAnchor>
  <xdr:twoCellAnchor editAs="oneCell">
    <xdr:from>
      <xdr:col>8</xdr:col>
      <xdr:colOff>0</xdr:colOff>
      <xdr:row>21</xdr:row>
      <xdr:rowOff>0</xdr:rowOff>
    </xdr:from>
    <xdr:to>
      <xdr:col>10</xdr:col>
      <xdr:colOff>112395</xdr:colOff>
      <xdr:row>108</xdr:row>
      <xdr:rowOff>137160</xdr:rowOff>
    </xdr:to>
    <xdr:sp>
      <xdr:nvSpPr>
        <xdr:cNvPr id="167" name="Text Box 43"/>
        <xdr:cNvSpPr txBox="1"/>
      </xdr:nvSpPr>
      <xdr:spPr>
        <a:xfrm>
          <a:off x="6238875" y="2349500"/>
          <a:ext cx="112395" cy="378460"/>
        </a:xfrm>
        <a:prstGeom prst="rect">
          <a:avLst/>
        </a:prstGeom>
        <a:noFill/>
        <a:ln w="9525">
          <a:noFill/>
        </a:ln>
      </xdr:spPr>
    </xdr:sp>
    <xdr:clientData/>
  </xdr:twoCellAnchor>
  <xdr:twoCellAnchor editAs="oneCell">
    <xdr:from>
      <xdr:col>8</xdr:col>
      <xdr:colOff>235585</xdr:colOff>
      <xdr:row>21</xdr:row>
      <xdr:rowOff>0</xdr:rowOff>
    </xdr:from>
    <xdr:to>
      <xdr:col>10</xdr:col>
      <xdr:colOff>44450</xdr:colOff>
      <xdr:row>108</xdr:row>
      <xdr:rowOff>137160</xdr:rowOff>
    </xdr:to>
    <xdr:sp>
      <xdr:nvSpPr>
        <xdr:cNvPr id="168" name="Text Box 43"/>
        <xdr:cNvSpPr txBox="1"/>
      </xdr:nvSpPr>
      <xdr:spPr>
        <a:xfrm>
          <a:off x="6238875" y="2349500"/>
          <a:ext cx="44450" cy="378460"/>
        </a:xfrm>
        <a:prstGeom prst="rect">
          <a:avLst/>
        </a:prstGeom>
        <a:noFill/>
        <a:ln w="9525">
          <a:noFill/>
        </a:ln>
      </xdr:spPr>
    </xdr:sp>
    <xdr:clientData/>
  </xdr:twoCellAnchor>
  <xdr:twoCellAnchor editAs="oneCell">
    <xdr:from>
      <xdr:col>8</xdr:col>
      <xdr:colOff>235585</xdr:colOff>
      <xdr:row>21</xdr:row>
      <xdr:rowOff>0</xdr:rowOff>
    </xdr:from>
    <xdr:to>
      <xdr:col>10</xdr:col>
      <xdr:colOff>44450</xdr:colOff>
      <xdr:row>108</xdr:row>
      <xdr:rowOff>137160</xdr:rowOff>
    </xdr:to>
    <xdr:sp>
      <xdr:nvSpPr>
        <xdr:cNvPr id="169" name="Text Box 43"/>
        <xdr:cNvSpPr txBox="1"/>
      </xdr:nvSpPr>
      <xdr:spPr>
        <a:xfrm>
          <a:off x="6238875" y="2349500"/>
          <a:ext cx="44450" cy="378460"/>
        </a:xfrm>
        <a:prstGeom prst="rect">
          <a:avLst/>
        </a:prstGeom>
        <a:noFill/>
        <a:ln w="9525">
          <a:noFill/>
        </a:ln>
      </xdr:spPr>
    </xdr:sp>
    <xdr:clientData/>
  </xdr:twoCellAnchor>
  <xdr:twoCellAnchor editAs="oneCell">
    <xdr:from>
      <xdr:col>8</xdr:col>
      <xdr:colOff>245745</xdr:colOff>
      <xdr:row>219</xdr:row>
      <xdr:rowOff>0</xdr:rowOff>
    </xdr:from>
    <xdr:to>
      <xdr:col>10</xdr:col>
      <xdr:colOff>47625</xdr:colOff>
      <xdr:row>371</xdr:row>
      <xdr:rowOff>40005</xdr:rowOff>
    </xdr:to>
    <xdr:sp>
      <xdr:nvSpPr>
        <xdr:cNvPr id="170" name="Text Box 43"/>
        <xdr:cNvSpPr txBox="1"/>
      </xdr:nvSpPr>
      <xdr:spPr>
        <a:xfrm>
          <a:off x="6238875" y="8140700"/>
          <a:ext cx="47625" cy="281305"/>
        </a:xfrm>
        <a:prstGeom prst="rect">
          <a:avLst/>
        </a:prstGeom>
        <a:noFill/>
        <a:ln w="9525">
          <a:noFill/>
        </a:ln>
      </xdr:spPr>
    </xdr:sp>
    <xdr:clientData/>
  </xdr:twoCellAnchor>
  <xdr:twoCellAnchor editAs="oneCell">
    <xdr:from>
      <xdr:col>8</xdr:col>
      <xdr:colOff>245745</xdr:colOff>
      <xdr:row>219</xdr:row>
      <xdr:rowOff>0</xdr:rowOff>
    </xdr:from>
    <xdr:to>
      <xdr:col>10</xdr:col>
      <xdr:colOff>44450</xdr:colOff>
      <xdr:row>371</xdr:row>
      <xdr:rowOff>38735</xdr:rowOff>
    </xdr:to>
    <xdr:sp>
      <xdr:nvSpPr>
        <xdr:cNvPr id="171" name="Text Box 43"/>
        <xdr:cNvSpPr txBox="1"/>
      </xdr:nvSpPr>
      <xdr:spPr>
        <a:xfrm>
          <a:off x="6238875" y="8140700"/>
          <a:ext cx="44450" cy="280035"/>
        </a:xfrm>
        <a:prstGeom prst="rect">
          <a:avLst/>
        </a:prstGeom>
        <a:noFill/>
        <a:ln w="9525">
          <a:noFill/>
        </a:ln>
      </xdr:spPr>
    </xdr:sp>
    <xdr:clientData/>
  </xdr:twoCellAnchor>
  <xdr:twoCellAnchor editAs="oneCell">
    <xdr:from>
      <xdr:col>8</xdr:col>
      <xdr:colOff>0</xdr:colOff>
      <xdr:row>220</xdr:row>
      <xdr:rowOff>0</xdr:rowOff>
    </xdr:from>
    <xdr:to>
      <xdr:col>10</xdr:col>
      <xdr:colOff>112395</xdr:colOff>
      <xdr:row>371</xdr:row>
      <xdr:rowOff>44450</xdr:rowOff>
    </xdr:to>
    <xdr:sp>
      <xdr:nvSpPr>
        <xdr:cNvPr id="172" name="Text Box 43"/>
        <xdr:cNvSpPr txBox="1"/>
      </xdr:nvSpPr>
      <xdr:spPr>
        <a:xfrm>
          <a:off x="6238875" y="8140700"/>
          <a:ext cx="112395" cy="285750"/>
        </a:xfrm>
        <a:prstGeom prst="rect">
          <a:avLst/>
        </a:prstGeom>
        <a:noFill/>
        <a:ln w="9525">
          <a:noFill/>
        </a:ln>
      </xdr:spPr>
    </xdr:sp>
    <xdr:clientData/>
  </xdr:twoCellAnchor>
  <xdr:twoCellAnchor editAs="oneCell">
    <xdr:from>
      <xdr:col>8</xdr:col>
      <xdr:colOff>0</xdr:colOff>
      <xdr:row>220</xdr:row>
      <xdr:rowOff>0</xdr:rowOff>
    </xdr:from>
    <xdr:to>
      <xdr:col>10</xdr:col>
      <xdr:colOff>112395</xdr:colOff>
      <xdr:row>371</xdr:row>
      <xdr:rowOff>44450</xdr:rowOff>
    </xdr:to>
    <xdr:sp>
      <xdr:nvSpPr>
        <xdr:cNvPr id="173" name="Text Box 43"/>
        <xdr:cNvSpPr txBox="1"/>
      </xdr:nvSpPr>
      <xdr:spPr>
        <a:xfrm>
          <a:off x="6238875" y="8140700"/>
          <a:ext cx="112395" cy="285750"/>
        </a:xfrm>
        <a:prstGeom prst="rect">
          <a:avLst/>
        </a:prstGeom>
        <a:noFill/>
        <a:ln w="9525">
          <a:noFill/>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33"/>
  <sheetViews>
    <sheetView workbookViewId="0">
      <pane ySplit="7" topLeftCell="A13" activePane="bottomLeft" state="frozen"/>
      <selection/>
      <selection pane="bottomLeft" activeCell="K22" sqref="K22"/>
    </sheetView>
  </sheetViews>
  <sheetFormatPr defaultColWidth="9" defaultRowHeight="13.5"/>
  <cols>
    <col min="1" max="5" width="9" style="1"/>
    <col min="6" max="6" width="10.7583333333333" style="188" customWidth="1"/>
    <col min="7" max="7" width="9" style="1"/>
    <col min="8" max="8" width="16.5" style="188" customWidth="1"/>
    <col min="9" max="9" width="10.5" style="189" customWidth="1"/>
    <col min="10" max="10" width="11.625" style="1" customWidth="1"/>
    <col min="11" max="12" width="11.625" style="190" customWidth="1"/>
    <col min="13" max="13" width="11.625" style="191" customWidth="1"/>
    <col min="14" max="14" width="8.5" style="190" customWidth="1"/>
    <col min="15" max="15" width="11" style="190" customWidth="1"/>
    <col min="16" max="16" width="7.125" style="1" customWidth="1"/>
    <col min="17" max="16384" width="9" style="98"/>
  </cols>
  <sheetData>
    <row r="1" s="1" customFormat="1" ht="20" customHeight="1" spans="1:15">
      <c r="A1" s="192" t="s">
        <v>0</v>
      </c>
      <c r="B1" s="192"/>
      <c r="F1" s="193"/>
      <c r="H1" s="193"/>
      <c r="I1" s="214"/>
      <c r="K1" s="215"/>
      <c r="L1" s="215"/>
      <c r="M1" s="216"/>
      <c r="N1" s="215"/>
      <c r="O1" s="215"/>
    </row>
    <row r="2" s="1" customFormat="1" ht="36" customHeight="1" spans="1:16">
      <c r="A2" s="194" t="s">
        <v>1</v>
      </c>
      <c r="B2" s="194"/>
      <c r="C2" s="194"/>
      <c r="D2" s="194"/>
      <c r="E2" s="194"/>
      <c r="F2" s="195"/>
      <c r="G2" s="194"/>
      <c r="H2" s="195"/>
      <c r="I2" s="217"/>
      <c r="J2" s="194"/>
      <c r="K2" s="218"/>
      <c r="L2" s="218"/>
      <c r="M2" s="219"/>
      <c r="N2" s="218"/>
      <c r="O2" s="218"/>
      <c r="P2" s="194"/>
    </row>
    <row r="3" s="1" customFormat="1" ht="21" customHeight="1" spans="1:16">
      <c r="A3" s="196"/>
      <c r="B3" s="196"/>
      <c r="C3" s="196"/>
      <c r="D3" s="196"/>
      <c r="E3" s="196"/>
      <c r="F3" s="197"/>
      <c r="G3" s="196"/>
      <c r="H3" s="197"/>
      <c r="I3" s="220"/>
      <c r="J3" s="221"/>
      <c r="K3" s="222"/>
      <c r="L3" s="223"/>
      <c r="M3" s="224"/>
      <c r="N3" s="223"/>
      <c r="O3" s="225" t="s">
        <v>2</v>
      </c>
      <c r="P3" s="226"/>
    </row>
    <row r="4" s="185" customFormat="1" ht="12" spans="1:16">
      <c r="A4" s="198" t="s">
        <v>3</v>
      </c>
      <c r="B4" s="198" t="s">
        <v>4</v>
      </c>
      <c r="C4" s="198" t="s">
        <v>5</v>
      </c>
      <c r="D4" s="198" t="s">
        <v>6</v>
      </c>
      <c r="E4" s="198" t="s">
        <v>7</v>
      </c>
      <c r="F4" s="198" t="s">
        <v>8</v>
      </c>
      <c r="G4" s="198" t="s">
        <v>9</v>
      </c>
      <c r="H4" s="198" t="s">
        <v>10</v>
      </c>
      <c r="I4" s="227" t="s">
        <v>11</v>
      </c>
      <c r="J4" s="198" t="s">
        <v>12</v>
      </c>
      <c r="K4" s="227"/>
      <c r="L4" s="227"/>
      <c r="M4" s="228"/>
      <c r="N4" s="227"/>
      <c r="O4" s="227"/>
      <c r="P4" s="229" t="s">
        <v>13</v>
      </c>
    </row>
    <row r="5" s="133" customFormat="1" ht="12" spans="1:16">
      <c r="A5" s="199"/>
      <c r="B5" s="199"/>
      <c r="C5" s="199"/>
      <c r="D5" s="199"/>
      <c r="E5" s="199"/>
      <c r="F5" s="199"/>
      <c r="G5" s="199"/>
      <c r="H5" s="199"/>
      <c r="I5" s="230"/>
      <c r="J5" s="199" t="s">
        <v>14</v>
      </c>
      <c r="K5" s="230" t="s">
        <v>15</v>
      </c>
      <c r="L5" s="230"/>
      <c r="M5" s="157"/>
      <c r="N5" s="230"/>
      <c r="O5" s="230"/>
      <c r="P5" s="210"/>
    </row>
    <row r="6" s="133" customFormat="1" ht="12" spans="1:16">
      <c r="A6" s="199"/>
      <c r="B6" s="199"/>
      <c r="C6" s="199"/>
      <c r="D6" s="199"/>
      <c r="E6" s="199"/>
      <c r="F6" s="199"/>
      <c r="G6" s="199"/>
      <c r="H6" s="199"/>
      <c r="I6" s="230"/>
      <c r="J6" s="199"/>
      <c r="K6" s="230" t="s">
        <v>16</v>
      </c>
      <c r="L6" s="230" t="s">
        <v>17</v>
      </c>
      <c r="M6" s="157" t="s">
        <v>18</v>
      </c>
      <c r="N6" s="230" t="s">
        <v>19</v>
      </c>
      <c r="O6" s="230" t="s">
        <v>20</v>
      </c>
      <c r="P6" s="199"/>
    </row>
    <row r="7" s="133" customFormat="1" ht="25" customHeight="1" spans="1:16">
      <c r="A7" s="199"/>
      <c r="B7" s="199"/>
      <c r="C7" s="199"/>
      <c r="D7" s="199"/>
      <c r="E7" s="199"/>
      <c r="F7" s="199"/>
      <c r="G7" s="199"/>
      <c r="H7" s="199"/>
      <c r="I7" s="230"/>
      <c r="J7" s="231" t="s">
        <v>11</v>
      </c>
      <c r="K7" s="232">
        <f>K15+K23+K26+K32</f>
        <v>36915.7519747</v>
      </c>
      <c r="L7" s="232">
        <f>L15+L23+L26+L32</f>
        <v>26191.0017797</v>
      </c>
      <c r="M7" s="232">
        <f>M15+M23+M26+M32</f>
        <v>8444.0028</v>
      </c>
      <c r="N7" s="232">
        <f>N15+N23+N26+N32</f>
        <v>0</v>
      </c>
      <c r="O7" s="232">
        <f>O15+O23+O26+O32</f>
        <v>2280.747395</v>
      </c>
      <c r="P7" s="233"/>
    </row>
    <row r="8" s="133" customFormat="1" ht="54" customHeight="1" spans="1:16">
      <c r="A8" s="199" t="s">
        <v>21</v>
      </c>
      <c r="B8" s="200" t="s">
        <v>22</v>
      </c>
      <c r="C8" s="200" t="s">
        <v>23</v>
      </c>
      <c r="D8" s="200" t="s">
        <v>24</v>
      </c>
      <c r="E8" s="200" t="s">
        <v>25</v>
      </c>
      <c r="F8" s="200" t="s">
        <v>26</v>
      </c>
      <c r="G8" s="200" t="s">
        <v>27</v>
      </c>
      <c r="H8" s="200" t="s">
        <v>28</v>
      </c>
      <c r="I8" s="230">
        <f>K15</f>
        <v>20138.414408</v>
      </c>
      <c r="J8" s="203" t="s">
        <v>29</v>
      </c>
      <c r="K8" s="234">
        <f t="shared" ref="K8:K14" si="0">L8+M8+N8+O8</f>
        <v>5979.7121</v>
      </c>
      <c r="L8" s="234">
        <f>3285.4401</f>
        <v>3285.4401</v>
      </c>
      <c r="M8" s="234">
        <v>2688.3774</v>
      </c>
      <c r="N8" s="234"/>
      <c r="O8" s="234">
        <v>5.8946</v>
      </c>
      <c r="P8" s="235"/>
    </row>
    <row r="9" s="133" customFormat="1" ht="54" customHeight="1" spans="1:16">
      <c r="A9" s="199"/>
      <c r="B9" s="201"/>
      <c r="C9" s="201"/>
      <c r="D9" s="201"/>
      <c r="E9" s="201"/>
      <c r="F9" s="201"/>
      <c r="G9" s="201"/>
      <c r="H9" s="201"/>
      <c r="I9" s="230"/>
      <c r="J9" s="203" t="s">
        <v>30</v>
      </c>
      <c r="K9" s="234">
        <f t="shared" si="0"/>
        <v>250.31397</v>
      </c>
      <c r="L9" s="234">
        <v>156.45397</v>
      </c>
      <c r="M9" s="234">
        <v>93.86</v>
      </c>
      <c r="N9" s="234"/>
      <c r="O9" s="234"/>
      <c r="P9" s="235"/>
    </row>
    <row r="10" s="133" customFormat="1" ht="54" customHeight="1" spans="1:16">
      <c r="A10" s="199"/>
      <c r="B10" s="201"/>
      <c r="C10" s="201"/>
      <c r="D10" s="201"/>
      <c r="E10" s="201"/>
      <c r="F10" s="201"/>
      <c r="G10" s="201"/>
      <c r="H10" s="201"/>
      <c r="I10" s="230"/>
      <c r="J10" s="203" t="s">
        <v>31</v>
      </c>
      <c r="K10" s="234">
        <f t="shared" si="0"/>
        <v>30</v>
      </c>
      <c r="L10" s="234">
        <v>30</v>
      </c>
      <c r="M10" s="234"/>
      <c r="N10" s="234"/>
      <c r="O10" s="234"/>
      <c r="P10" s="235"/>
    </row>
    <row r="11" s="133" customFormat="1" ht="46" customHeight="1" spans="1:16">
      <c r="A11" s="199"/>
      <c r="B11" s="200" t="s">
        <v>32</v>
      </c>
      <c r="C11" s="200" t="s">
        <v>33</v>
      </c>
      <c r="D11" s="200" t="s">
        <v>24</v>
      </c>
      <c r="E11" s="200" t="s">
        <v>25</v>
      </c>
      <c r="F11" s="200" t="s">
        <v>34</v>
      </c>
      <c r="G11" s="200" t="s">
        <v>35</v>
      </c>
      <c r="H11" s="200" t="s">
        <v>36</v>
      </c>
      <c r="I11" s="230"/>
      <c r="J11" s="203" t="s">
        <v>29</v>
      </c>
      <c r="K11" s="234">
        <f t="shared" si="0"/>
        <v>10833.688362</v>
      </c>
      <c r="L11" s="234">
        <f>11886.3299-1192.7478-594.873838</f>
        <v>10098.708262</v>
      </c>
      <c r="M11" s="234">
        <f>1076.2669-375.2392</f>
        <v>701.0277</v>
      </c>
      <c r="N11" s="234"/>
      <c r="O11" s="234">
        <v>33.9524</v>
      </c>
      <c r="P11" s="235"/>
    </row>
    <row r="12" s="133" customFormat="1" ht="154" customHeight="1" spans="1:16">
      <c r="A12" s="199"/>
      <c r="B12" s="201"/>
      <c r="C12" s="201"/>
      <c r="D12" s="201"/>
      <c r="E12" s="201"/>
      <c r="F12" s="201"/>
      <c r="G12" s="201"/>
      <c r="H12" s="201"/>
      <c r="I12" s="230"/>
      <c r="J12" s="203" t="s">
        <v>30</v>
      </c>
      <c r="K12" s="234">
        <f t="shared" si="0"/>
        <v>881.839138</v>
      </c>
      <c r="L12" s="234">
        <f>403.191859-3.092721</f>
        <v>400.099138</v>
      </c>
      <c r="M12" s="234">
        <f>478.64603+3.09397</f>
        <v>481.74</v>
      </c>
      <c r="N12" s="234"/>
      <c r="O12" s="234"/>
      <c r="P12" s="235"/>
    </row>
    <row r="13" s="133" customFormat="1" ht="94" customHeight="1" spans="1:16">
      <c r="A13" s="199"/>
      <c r="B13" s="202" t="s">
        <v>37</v>
      </c>
      <c r="C13" s="203" t="s">
        <v>38</v>
      </c>
      <c r="D13" s="203" t="s">
        <v>24</v>
      </c>
      <c r="E13" s="200" t="s">
        <v>25</v>
      </c>
      <c r="F13" s="204" t="s">
        <v>39</v>
      </c>
      <c r="G13" s="203" t="s">
        <v>35</v>
      </c>
      <c r="H13" s="204" t="s">
        <v>40</v>
      </c>
      <c r="I13" s="230"/>
      <c r="J13" s="203" t="s">
        <v>29</v>
      </c>
      <c r="K13" s="234">
        <f t="shared" si="0"/>
        <v>1567.987</v>
      </c>
      <c r="L13" s="234">
        <v>1192.7478</v>
      </c>
      <c r="M13" s="234">
        <v>375.2392</v>
      </c>
      <c r="N13" s="234"/>
      <c r="O13" s="236"/>
      <c r="P13" s="237"/>
    </row>
    <row r="14" s="133" customFormat="1" ht="166" customHeight="1" spans="1:16">
      <c r="A14" s="199"/>
      <c r="B14" s="202" t="s">
        <v>41</v>
      </c>
      <c r="C14" s="203" t="s">
        <v>42</v>
      </c>
      <c r="D14" s="203" t="s">
        <v>43</v>
      </c>
      <c r="E14" s="200" t="s">
        <v>25</v>
      </c>
      <c r="F14" s="204" t="s">
        <v>44</v>
      </c>
      <c r="G14" s="203" t="s">
        <v>45</v>
      </c>
      <c r="H14" s="204" t="s">
        <v>46</v>
      </c>
      <c r="I14" s="230"/>
      <c r="J14" s="203" t="s">
        <v>29</v>
      </c>
      <c r="K14" s="234">
        <f t="shared" si="0"/>
        <v>594.873838</v>
      </c>
      <c r="L14" s="234">
        <v>594.873838</v>
      </c>
      <c r="M14" s="234"/>
      <c r="N14" s="234"/>
      <c r="O14" s="234"/>
      <c r="P14" s="237"/>
    </row>
    <row r="15" s="186" customFormat="1" ht="24" customHeight="1" spans="1:16">
      <c r="A15" s="199"/>
      <c r="B15" s="205"/>
      <c r="C15" s="205"/>
      <c r="D15" s="205"/>
      <c r="E15" s="205"/>
      <c r="F15" s="206"/>
      <c r="G15" s="205"/>
      <c r="H15" s="206"/>
      <c r="I15" s="230"/>
      <c r="J15" s="199" t="s">
        <v>16</v>
      </c>
      <c r="K15" s="238">
        <f>SUM(K8:K14)</f>
        <v>20138.414408</v>
      </c>
      <c r="L15" s="238">
        <f>SUM(L8:L14)</f>
        <v>15758.323108</v>
      </c>
      <c r="M15" s="238">
        <f>SUM(M8:M14)</f>
        <v>4340.2443</v>
      </c>
      <c r="N15" s="238">
        <f>SUM(N8:N14)</f>
        <v>0</v>
      </c>
      <c r="O15" s="238">
        <f>SUM(O8:O14)</f>
        <v>39.847</v>
      </c>
      <c r="P15" s="239"/>
    </row>
    <row r="16" s="133" customFormat="1" ht="48" customHeight="1" spans="1:18">
      <c r="A16" s="199" t="s">
        <v>47</v>
      </c>
      <c r="B16" s="203" t="s">
        <v>48</v>
      </c>
      <c r="C16" s="203" t="s">
        <v>49</v>
      </c>
      <c r="D16" s="203" t="s">
        <v>24</v>
      </c>
      <c r="E16" s="203" t="s">
        <v>50</v>
      </c>
      <c r="F16" s="204" t="s">
        <v>51</v>
      </c>
      <c r="G16" s="203" t="s">
        <v>52</v>
      </c>
      <c r="H16" s="204" t="s">
        <v>53</v>
      </c>
      <c r="I16" s="230">
        <f>K23</f>
        <v>8924.8892667</v>
      </c>
      <c r="J16" s="203" t="s">
        <v>29</v>
      </c>
      <c r="K16" s="234">
        <f>L16+M16+N16+O16</f>
        <v>5094.0133</v>
      </c>
      <c r="L16" s="234">
        <v>4798.4387</v>
      </c>
      <c r="M16" s="234">
        <v>295.5746</v>
      </c>
      <c r="N16" s="234"/>
      <c r="O16" s="235"/>
      <c r="P16" s="235"/>
      <c r="R16" s="234"/>
    </row>
    <row r="17" s="133" customFormat="1" ht="258" customHeight="1" spans="1:16">
      <c r="A17" s="199"/>
      <c r="B17" s="203"/>
      <c r="C17" s="203"/>
      <c r="D17" s="203"/>
      <c r="E17" s="203"/>
      <c r="F17" s="204"/>
      <c r="G17" s="203"/>
      <c r="H17" s="204"/>
      <c r="I17" s="230"/>
      <c r="J17" s="203" t="s">
        <v>30</v>
      </c>
      <c r="K17" s="234">
        <f>SUM(L17:O17)</f>
        <v>537.446892</v>
      </c>
      <c r="L17" s="234">
        <f>467.446892</f>
        <v>467.446892</v>
      </c>
      <c r="M17" s="234">
        <v>70</v>
      </c>
      <c r="N17" s="234"/>
      <c r="O17" s="234"/>
      <c r="P17" s="235"/>
    </row>
    <row r="18" s="133" customFormat="1" ht="123" customHeight="1" spans="1:16">
      <c r="A18" s="199"/>
      <c r="B18" s="202" t="s">
        <v>54</v>
      </c>
      <c r="C18" s="202" t="s">
        <v>55</v>
      </c>
      <c r="D18" s="203" t="s">
        <v>56</v>
      </c>
      <c r="E18" s="202" t="s">
        <v>50</v>
      </c>
      <c r="F18" s="204" t="s">
        <v>57</v>
      </c>
      <c r="G18" s="202" t="s">
        <v>52</v>
      </c>
      <c r="H18" s="204" t="s">
        <v>58</v>
      </c>
      <c r="I18" s="230"/>
      <c r="J18" s="203" t="s">
        <v>29</v>
      </c>
      <c r="K18" s="234">
        <f>L18+M18+N18+O18</f>
        <v>434.9175797</v>
      </c>
      <c r="L18" s="234">
        <v>434.9175797</v>
      </c>
      <c r="M18" s="234"/>
      <c r="N18" s="234"/>
      <c r="O18" s="234"/>
      <c r="P18" s="235"/>
    </row>
    <row r="19" s="133" customFormat="1" ht="45" customHeight="1" spans="1:16">
      <c r="A19" s="199"/>
      <c r="B19" s="203" t="s">
        <v>59</v>
      </c>
      <c r="C19" s="203" t="s">
        <v>60</v>
      </c>
      <c r="D19" s="203" t="s">
        <v>24</v>
      </c>
      <c r="E19" s="203" t="s">
        <v>50</v>
      </c>
      <c r="F19" s="203" t="s">
        <v>61</v>
      </c>
      <c r="G19" s="203" t="s">
        <v>52</v>
      </c>
      <c r="H19" s="203" t="s">
        <v>62</v>
      </c>
      <c r="I19" s="230"/>
      <c r="J19" s="203" t="s">
        <v>29</v>
      </c>
      <c r="K19" s="234">
        <f>L19+M19+N19+O19</f>
        <v>1000.128</v>
      </c>
      <c r="L19" s="234">
        <v>10</v>
      </c>
      <c r="M19" s="234"/>
      <c r="N19" s="234"/>
      <c r="O19" s="234">
        <v>990.128</v>
      </c>
      <c r="P19" s="235"/>
    </row>
    <row r="20" s="133" customFormat="1" ht="52" customHeight="1" spans="1:16">
      <c r="A20" s="199"/>
      <c r="B20" s="203"/>
      <c r="C20" s="203"/>
      <c r="D20" s="203"/>
      <c r="E20" s="203"/>
      <c r="F20" s="203"/>
      <c r="G20" s="203"/>
      <c r="H20" s="203"/>
      <c r="I20" s="230"/>
      <c r="J20" s="203" t="s">
        <v>30</v>
      </c>
      <c r="K20" s="234">
        <f>L20+M20+N20+O20</f>
        <v>98</v>
      </c>
      <c r="L20" s="234"/>
      <c r="M20" s="234">
        <v>98</v>
      </c>
      <c r="N20" s="234"/>
      <c r="O20" s="234"/>
      <c r="P20" s="235"/>
    </row>
    <row r="21" s="133" customFormat="1" ht="92" customHeight="1" spans="1:16">
      <c r="A21" s="199"/>
      <c r="B21" s="203" t="s">
        <v>63</v>
      </c>
      <c r="C21" s="203" t="s">
        <v>64</v>
      </c>
      <c r="D21" s="207" t="s">
        <v>65</v>
      </c>
      <c r="E21" s="203" t="s">
        <v>50</v>
      </c>
      <c r="F21" s="204" t="s">
        <v>66</v>
      </c>
      <c r="G21" s="202" t="s">
        <v>35</v>
      </c>
      <c r="H21" s="204" t="s">
        <v>67</v>
      </c>
      <c r="I21" s="230"/>
      <c r="J21" s="203" t="s">
        <v>29</v>
      </c>
      <c r="K21" s="234">
        <f>L21+M21+N21+O21</f>
        <v>1501.698</v>
      </c>
      <c r="L21" s="234">
        <v>1501.698</v>
      </c>
      <c r="M21" s="234"/>
      <c r="N21" s="234"/>
      <c r="O21" s="234"/>
      <c r="P21" s="235"/>
    </row>
    <row r="22" s="187" customFormat="1" ht="138" customHeight="1" spans="1:16">
      <c r="A22" s="199"/>
      <c r="B22" s="203" t="s">
        <v>68</v>
      </c>
      <c r="C22" s="203" t="s">
        <v>69</v>
      </c>
      <c r="D22" s="207" t="s">
        <v>70</v>
      </c>
      <c r="E22" s="203" t="s">
        <v>50</v>
      </c>
      <c r="F22" s="204" t="s">
        <v>71</v>
      </c>
      <c r="G22" s="202" t="s">
        <v>35</v>
      </c>
      <c r="H22" s="204" t="s">
        <v>72</v>
      </c>
      <c r="I22" s="230"/>
      <c r="J22" s="202" t="s">
        <v>29</v>
      </c>
      <c r="K22" s="234">
        <f>L22+M22+N22+O22</f>
        <v>258.685495</v>
      </c>
      <c r="L22" s="234"/>
      <c r="M22" s="234">
        <v>10</v>
      </c>
      <c r="N22" s="234"/>
      <c r="O22" s="234">
        <v>248.685495</v>
      </c>
      <c r="P22" s="235"/>
    </row>
    <row r="23" s="133" customFormat="1" ht="22" customHeight="1" spans="1:16">
      <c r="A23" s="199"/>
      <c r="B23" s="202"/>
      <c r="C23" s="202"/>
      <c r="D23" s="202"/>
      <c r="E23" s="202"/>
      <c r="F23" s="204"/>
      <c r="G23" s="202"/>
      <c r="H23" s="204"/>
      <c r="I23" s="230"/>
      <c r="J23" s="202" t="s">
        <v>16</v>
      </c>
      <c r="K23" s="238">
        <f>SUM(K16:K22)</f>
        <v>8924.8892667</v>
      </c>
      <c r="L23" s="238">
        <f>SUM(L16:L22)</f>
        <v>7212.5011717</v>
      </c>
      <c r="M23" s="238">
        <f>SUM(M16:M22)</f>
        <v>473.5746</v>
      </c>
      <c r="N23" s="238">
        <f>SUM(N16:N22)</f>
        <v>0</v>
      </c>
      <c r="O23" s="238">
        <f>SUM(O16:O22)</f>
        <v>1238.813495</v>
      </c>
      <c r="P23" s="235"/>
    </row>
    <row r="24" s="133" customFormat="1" ht="43" customHeight="1" spans="1:16">
      <c r="A24" s="208" t="s">
        <v>73</v>
      </c>
      <c r="B24" s="200" t="s">
        <v>74</v>
      </c>
      <c r="C24" s="200" t="s">
        <v>75</v>
      </c>
      <c r="D24" s="200" t="s">
        <v>76</v>
      </c>
      <c r="E24" s="200" t="s">
        <v>25</v>
      </c>
      <c r="F24" s="200" t="s">
        <v>77</v>
      </c>
      <c r="G24" s="200" t="s">
        <v>52</v>
      </c>
      <c r="H24" s="200" t="s">
        <v>78</v>
      </c>
      <c r="I24" s="240">
        <f>K26</f>
        <v>1520.5361</v>
      </c>
      <c r="J24" s="200" t="s">
        <v>29</v>
      </c>
      <c r="K24" s="234">
        <f t="shared" ref="K24:K31" si="1">L24+M24+N24+O24</f>
        <v>1264.1361</v>
      </c>
      <c r="L24" s="234">
        <v>1191.6937</v>
      </c>
      <c r="M24" s="234"/>
      <c r="N24" s="234"/>
      <c r="O24" s="234">
        <v>72.4424</v>
      </c>
      <c r="P24" s="233"/>
    </row>
    <row r="25" s="133" customFormat="1" ht="114" customHeight="1" spans="1:16">
      <c r="A25" s="199"/>
      <c r="B25" s="203"/>
      <c r="C25" s="203"/>
      <c r="D25" s="203"/>
      <c r="E25" s="203"/>
      <c r="F25" s="203"/>
      <c r="G25" s="203"/>
      <c r="H25" s="203"/>
      <c r="I25" s="230"/>
      <c r="J25" s="203" t="s">
        <v>30</v>
      </c>
      <c r="K25" s="234">
        <f t="shared" si="1"/>
        <v>256.4</v>
      </c>
      <c r="L25" s="234"/>
      <c r="M25" s="234">
        <v>256.4</v>
      </c>
      <c r="N25" s="234"/>
      <c r="O25" s="234"/>
      <c r="P25" s="233"/>
    </row>
    <row r="26" s="186" customFormat="1" ht="20" customHeight="1" spans="1:16">
      <c r="A26" s="208"/>
      <c r="B26" s="209"/>
      <c r="C26" s="209"/>
      <c r="D26" s="210"/>
      <c r="E26" s="209"/>
      <c r="F26" s="211"/>
      <c r="G26" s="209"/>
      <c r="H26" s="211"/>
      <c r="I26" s="240"/>
      <c r="J26" s="210" t="s">
        <v>16</v>
      </c>
      <c r="K26" s="238">
        <f>SUM(K24:K25)</f>
        <v>1520.5361</v>
      </c>
      <c r="L26" s="238">
        <f>SUM(L24:L25)</f>
        <v>1191.6937</v>
      </c>
      <c r="M26" s="238">
        <f>SUM(M24:M25)</f>
        <v>256.4</v>
      </c>
      <c r="N26" s="238">
        <f>SUM(N24:N25)</f>
        <v>0</v>
      </c>
      <c r="O26" s="238">
        <f>SUM(O24:O25)</f>
        <v>72.4424</v>
      </c>
      <c r="P26" s="233"/>
    </row>
    <row r="27" s="133" customFormat="1" ht="125" customHeight="1" spans="1:16">
      <c r="A27" s="212" t="s">
        <v>79</v>
      </c>
      <c r="B27" s="203" t="s">
        <v>80</v>
      </c>
      <c r="C27" s="203" t="s">
        <v>81</v>
      </c>
      <c r="D27" s="203" t="s">
        <v>82</v>
      </c>
      <c r="E27" s="202" t="s">
        <v>25</v>
      </c>
      <c r="F27" s="204" t="s">
        <v>83</v>
      </c>
      <c r="G27" s="203" t="s">
        <v>35</v>
      </c>
      <c r="H27" s="204" t="s">
        <v>84</v>
      </c>
      <c r="I27" s="241">
        <f>K32</f>
        <v>6331.9122</v>
      </c>
      <c r="J27" s="203" t="s">
        <v>29</v>
      </c>
      <c r="K27" s="234">
        <f t="shared" si="1"/>
        <v>3120.9953</v>
      </c>
      <c r="L27" s="234">
        <v>1327.3153</v>
      </c>
      <c r="M27" s="234">
        <v>1793.68</v>
      </c>
      <c r="N27" s="234"/>
      <c r="O27" s="234"/>
      <c r="P27" s="235"/>
    </row>
    <row r="28" s="133" customFormat="1" ht="135" customHeight="1" spans="1:16">
      <c r="A28" s="208"/>
      <c r="B28" s="203" t="s">
        <v>85</v>
      </c>
      <c r="C28" s="203" t="s">
        <v>81</v>
      </c>
      <c r="D28" s="203" t="s">
        <v>82</v>
      </c>
      <c r="E28" s="202" t="s">
        <v>25</v>
      </c>
      <c r="F28" s="204" t="s">
        <v>86</v>
      </c>
      <c r="G28" s="203" t="s">
        <v>35</v>
      </c>
      <c r="H28" s="204" t="s">
        <v>87</v>
      </c>
      <c r="I28" s="240"/>
      <c r="J28" s="203" t="s">
        <v>29</v>
      </c>
      <c r="K28" s="234">
        <f t="shared" si="1"/>
        <v>512.966</v>
      </c>
      <c r="L28" s="234">
        <v>408.2421</v>
      </c>
      <c r="M28" s="234">
        <v>95.1639</v>
      </c>
      <c r="N28" s="234"/>
      <c r="O28" s="234">
        <v>9.56</v>
      </c>
      <c r="P28" s="235"/>
    </row>
    <row r="29" s="133" customFormat="1" ht="141" customHeight="1" spans="1:16">
      <c r="A29" s="208"/>
      <c r="B29" s="200" t="s">
        <v>88</v>
      </c>
      <c r="C29" s="203" t="s">
        <v>81</v>
      </c>
      <c r="D29" s="203" t="s">
        <v>82</v>
      </c>
      <c r="E29" s="200" t="s">
        <v>25</v>
      </c>
      <c r="F29" s="31" t="s">
        <v>89</v>
      </c>
      <c r="G29" s="203" t="s">
        <v>35</v>
      </c>
      <c r="H29" s="31" t="s">
        <v>90</v>
      </c>
      <c r="I29" s="240"/>
      <c r="J29" s="203" t="s">
        <v>29</v>
      </c>
      <c r="K29" s="234">
        <f t="shared" si="1"/>
        <v>796.641</v>
      </c>
      <c r="L29" s="234">
        <v>71.4</v>
      </c>
      <c r="M29" s="234">
        <v>501.33</v>
      </c>
      <c r="N29" s="234"/>
      <c r="O29" s="234">
        <v>223.911</v>
      </c>
      <c r="P29" s="235"/>
    </row>
    <row r="30" s="133" customFormat="1" ht="192" spans="1:16">
      <c r="A30" s="208"/>
      <c r="B30" s="203" t="s">
        <v>91</v>
      </c>
      <c r="C30" s="203" t="s">
        <v>92</v>
      </c>
      <c r="D30" s="203" t="s">
        <v>93</v>
      </c>
      <c r="E30" s="202" t="s">
        <v>25</v>
      </c>
      <c r="F30" s="204" t="s">
        <v>94</v>
      </c>
      <c r="G30" s="203" t="s">
        <v>35</v>
      </c>
      <c r="H30" s="204" t="s">
        <v>95</v>
      </c>
      <c r="I30" s="240"/>
      <c r="J30" s="203" t="s">
        <v>29</v>
      </c>
      <c r="K30" s="234">
        <f t="shared" si="1"/>
        <v>1206.6328</v>
      </c>
      <c r="L30" s="234">
        <v>221.5264</v>
      </c>
      <c r="M30" s="236">
        <v>983.61</v>
      </c>
      <c r="N30" s="234"/>
      <c r="O30" s="242">
        <v>1.4964</v>
      </c>
      <c r="P30" s="235"/>
    </row>
    <row r="31" s="133" customFormat="1" ht="93" customHeight="1" spans="1:16">
      <c r="A31" s="208"/>
      <c r="B31" s="200" t="s">
        <v>96</v>
      </c>
      <c r="C31" s="202" t="s">
        <v>97</v>
      </c>
      <c r="D31" s="203" t="s">
        <v>24</v>
      </c>
      <c r="E31" s="200" t="s">
        <v>25</v>
      </c>
      <c r="F31" s="213" t="s">
        <v>98</v>
      </c>
      <c r="G31" s="200" t="s">
        <v>99</v>
      </c>
      <c r="H31" s="204" t="s">
        <v>100</v>
      </c>
      <c r="I31" s="240"/>
      <c r="J31" s="203" t="s">
        <v>29</v>
      </c>
      <c r="K31" s="234">
        <f t="shared" si="1"/>
        <v>694.6771</v>
      </c>
      <c r="L31" s="234"/>
      <c r="M31" s="234"/>
      <c r="N31" s="234"/>
      <c r="O31" s="234">
        <v>694.6771</v>
      </c>
      <c r="P31" s="235"/>
    </row>
    <row r="32" s="133" customFormat="1" ht="25" customHeight="1" spans="1:16">
      <c r="A32" s="210"/>
      <c r="B32" s="199"/>
      <c r="C32" s="203"/>
      <c r="D32" s="203"/>
      <c r="E32" s="202"/>
      <c r="F32" s="204"/>
      <c r="G32" s="202"/>
      <c r="H32" s="204"/>
      <c r="I32" s="243"/>
      <c r="J32" s="199" t="s">
        <v>16</v>
      </c>
      <c r="K32" s="238">
        <f>SUM(K27:K31)</f>
        <v>6331.9122</v>
      </c>
      <c r="L32" s="238">
        <f>SUM(L27:L31)</f>
        <v>2028.4838</v>
      </c>
      <c r="M32" s="238">
        <f>SUM(M27:M31)</f>
        <v>3373.7839</v>
      </c>
      <c r="N32" s="238">
        <f>SUM(N27:N31)</f>
        <v>0</v>
      </c>
      <c r="O32" s="238">
        <f>SUM(O27:O31)</f>
        <v>929.6445</v>
      </c>
      <c r="P32" s="235"/>
    </row>
    <row r="33" s="1" customFormat="1" spans="6:15">
      <c r="F33" s="188"/>
      <c r="H33" s="188"/>
      <c r="I33" s="189"/>
      <c r="K33" s="190"/>
      <c r="L33" s="190"/>
      <c r="M33" s="191"/>
      <c r="N33" s="190"/>
      <c r="O33" s="190"/>
    </row>
  </sheetData>
  <autoFilter ref="A6:P32">
    <extLst/>
  </autoFilter>
  <mergeCells count="61">
    <mergeCell ref="A1:B1"/>
    <mergeCell ref="A2:P2"/>
    <mergeCell ref="I3:J3"/>
    <mergeCell ref="K3:L3"/>
    <mergeCell ref="M3:N3"/>
    <mergeCell ref="O3:P3"/>
    <mergeCell ref="J4:O4"/>
    <mergeCell ref="K5:O5"/>
    <mergeCell ref="A4:A7"/>
    <mergeCell ref="A8:A15"/>
    <mergeCell ref="A16:A23"/>
    <mergeCell ref="A24:A26"/>
    <mergeCell ref="A27:A32"/>
    <mergeCell ref="B4:B7"/>
    <mergeCell ref="B8:B10"/>
    <mergeCell ref="B11:B12"/>
    <mergeCell ref="B16:B17"/>
    <mergeCell ref="B19:B20"/>
    <mergeCell ref="B24:B25"/>
    <mergeCell ref="C4:C7"/>
    <mergeCell ref="C8:C10"/>
    <mergeCell ref="C11:C12"/>
    <mergeCell ref="C16:C17"/>
    <mergeCell ref="C19:C20"/>
    <mergeCell ref="C24:C25"/>
    <mergeCell ref="D4:D7"/>
    <mergeCell ref="D8:D10"/>
    <mergeCell ref="D11:D12"/>
    <mergeCell ref="D16:D17"/>
    <mergeCell ref="D19:D20"/>
    <mergeCell ref="D24:D25"/>
    <mergeCell ref="E4:E7"/>
    <mergeCell ref="E8:E10"/>
    <mergeCell ref="E11:E12"/>
    <mergeCell ref="E16:E17"/>
    <mergeCell ref="E19:E20"/>
    <mergeCell ref="E24:E25"/>
    <mergeCell ref="F4:F7"/>
    <mergeCell ref="F8:F10"/>
    <mergeCell ref="F11:F12"/>
    <mergeCell ref="F16:F17"/>
    <mergeCell ref="F19:F20"/>
    <mergeCell ref="F24:F25"/>
    <mergeCell ref="G4:G7"/>
    <mergeCell ref="G8:G10"/>
    <mergeCell ref="G11:G12"/>
    <mergeCell ref="G16:G17"/>
    <mergeCell ref="G19:G20"/>
    <mergeCell ref="G24:G25"/>
    <mergeCell ref="H4:H7"/>
    <mergeCell ref="H8:H10"/>
    <mergeCell ref="H11:H12"/>
    <mergeCell ref="H16:H17"/>
    <mergeCell ref="H19:H20"/>
    <mergeCell ref="H24:H25"/>
    <mergeCell ref="I4:I7"/>
    <mergeCell ref="I8:I15"/>
    <mergeCell ref="I16:I23"/>
    <mergeCell ref="I24:I26"/>
    <mergeCell ref="I27:I32"/>
    <mergeCell ref="J5:J6"/>
  </mergeCells>
  <pageMargins left="0.472222222222222" right="0.314583333333333" top="0.66875" bottom="0.590277777777778" header="0.5" footer="0.472222222222222"/>
  <pageSetup paperSize="9" scale="86"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44"/>
  <sheetViews>
    <sheetView tabSelected="1" workbookViewId="0">
      <pane ySplit="5" topLeftCell="A6" activePane="bottomLeft" state="frozen"/>
      <selection/>
      <selection pane="bottomLeft" activeCell="H109" sqref="H109"/>
    </sheetView>
  </sheetViews>
  <sheetFormatPr defaultColWidth="9" defaultRowHeight="14.25"/>
  <cols>
    <col min="1" max="1" width="4.125" style="148" customWidth="1"/>
    <col min="2" max="2" width="17.875" style="149" customWidth="1"/>
    <col min="3" max="3" width="11.375" style="149" customWidth="1"/>
    <col min="4" max="4" width="11" style="149" customWidth="1"/>
    <col min="5" max="6" width="12.875" style="149" customWidth="1"/>
    <col min="7" max="8" width="38.5" style="150" customWidth="1"/>
    <col min="9" max="9" width="14.5" style="151" customWidth="1"/>
    <col min="10" max="10" width="6.625" style="151" hidden="1" customWidth="1"/>
    <col min="11" max="11" width="20.625" style="152" hidden="1" customWidth="1"/>
    <col min="12" max="12" width="10.125" style="153" customWidth="1"/>
    <col min="13" max="14" width="6.875" style="153" customWidth="1"/>
    <col min="15" max="15" width="12.625" style="154" customWidth="1"/>
    <col min="16" max="16" width="9.125" style="98" customWidth="1"/>
    <col min="17" max="16382" width="42.625" style="98"/>
    <col min="16383" max="16384" width="9" style="98"/>
  </cols>
  <sheetData>
    <row r="1" s="102" customFormat="1" spans="1:15">
      <c r="A1" s="155" t="s">
        <v>101</v>
      </c>
      <c r="B1" s="152"/>
      <c r="C1" s="152"/>
      <c r="D1" s="152"/>
      <c r="E1" s="152"/>
      <c r="F1" s="152"/>
      <c r="G1" s="150"/>
      <c r="H1" s="150"/>
      <c r="I1" s="151"/>
      <c r="J1" s="151"/>
      <c r="K1" s="152"/>
      <c r="L1" s="153"/>
      <c r="M1" s="153"/>
      <c r="N1" s="153"/>
      <c r="O1" s="158"/>
    </row>
    <row r="2" s="102" customFormat="1" ht="27" spans="1:15">
      <c r="A2" s="156" t="s">
        <v>102</v>
      </c>
      <c r="B2" s="156"/>
      <c r="C2" s="156"/>
      <c r="D2" s="156"/>
      <c r="E2" s="156"/>
      <c r="F2" s="156"/>
      <c r="G2" s="156"/>
      <c r="H2" s="156"/>
      <c r="I2" s="159"/>
      <c r="J2" s="159"/>
      <c r="K2" s="156"/>
      <c r="L2" s="160"/>
      <c r="M2" s="160"/>
      <c r="N2" s="160"/>
      <c r="O2" s="158"/>
    </row>
    <row r="3" s="145" customFormat="1" ht="24" customHeight="1" spans="1:15">
      <c r="A3" s="5" t="s">
        <v>103</v>
      </c>
      <c r="B3" s="5" t="s">
        <v>4</v>
      </c>
      <c r="C3" s="5" t="s">
        <v>104</v>
      </c>
      <c r="D3" s="5" t="s">
        <v>6</v>
      </c>
      <c r="E3" s="5" t="s">
        <v>7</v>
      </c>
      <c r="F3" s="5"/>
      <c r="G3" s="5" t="s">
        <v>105</v>
      </c>
      <c r="H3" s="5" t="s">
        <v>10</v>
      </c>
      <c r="I3" s="12" t="s">
        <v>106</v>
      </c>
      <c r="J3" s="13" t="s">
        <v>13</v>
      </c>
      <c r="K3" s="13" t="s">
        <v>13</v>
      </c>
      <c r="L3" s="161"/>
      <c r="M3" s="161"/>
      <c r="N3" s="161"/>
      <c r="O3" s="162"/>
    </row>
    <row r="4" s="146" customFormat="1" ht="21" customHeight="1" spans="1:15">
      <c r="A4" s="5"/>
      <c r="B4" s="5"/>
      <c r="C4" s="5"/>
      <c r="D4" s="5"/>
      <c r="E4" s="5" t="s">
        <v>107</v>
      </c>
      <c r="F4" s="5" t="s">
        <v>108</v>
      </c>
      <c r="G4" s="5"/>
      <c r="H4" s="5"/>
      <c r="I4" s="12"/>
      <c r="J4" s="13"/>
      <c r="K4" s="13"/>
      <c r="L4" s="161"/>
      <c r="M4" s="161"/>
      <c r="N4" s="161"/>
      <c r="O4" s="163"/>
    </row>
    <row r="5" s="66" customFormat="1" ht="18.75" spans="1:15">
      <c r="A5" s="130"/>
      <c r="B5" s="5" t="s">
        <v>11</v>
      </c>
      <c r="C5" s="5"/>
      <c r="D5" s="5"/>
      <c r="E5" s="157"/>
      <c r="F5" s="157"/>
      <c r="G5" s="5"/>
      <c r="H5" s="5"/>
      <c r="I5" s="137">
        <f>I6+I32+I123+I126</f>
        <v>20138.413097</v>
      </c>
      <c r="J5" s="137"/>
      <c r="K5" s="13"/>
      <c r="L5" s="161"/>
      <c r="M5" s="161"/>
      <c r="N5" s="161"/>
      <c r="O5" s="164"/>
    </row>
    <row r="6" s="119" customFormat="1" ht="56.25" spans="1:15">
      <c r="A6" s="5" t="s">
        <v>109</v>
      </c>
      <c r="B6" s="5" t="s">
        <v>110</v>
      </c>
      <c r="C6" s="5"/>
      <c r="D6" s="5"/>
      <c r="E6" s="5"/>
      <c r="F6" s="5"/>
      <c r="G6" s="5"/>
      <c r="H6" s="5"/>
      <c r="I6" s="137">
        <f>SUM(I7:I31)</f>
        <v>6260.02607</v>
      </c>
      <c r="J6" s="137"/>
      <c r="K6" s="165"/>
      <c r="L6" s="166"/>
      <c r="M6" s="166"/>
      <c r="N6" s="166"/>
      <c r="O6" s="167"/>
    </row>
    <row r="7" s="68" customFormat="1" ht="54" spans="1:15">
      <c r="A7" s="39">
        <v>1</v>
      </c>
      <c r="B7" s="8" t="s">
        <v>111</v>
      </c>
      <c r="C7" s="8" t="s">
        <v>112</v>
      </c>
      <c r="D7" s="8" t="s">
        <v>113</v>
      </c>
      <c r="E7" s="9" t="s">
        <v>114</v>
      </c>
      <c r="F7" s="9" t="s">
        <v>115</v>
      </c>
      <c r="G7" s="9" t="s">
        <v>116</v>
      </c>
      <c r="H7" s="9" t="s">
        <v>117</v>
      </c>
      <c r="I7" s="168">
        <v>37.5664</v>
      </c>
      <c r="J7" s="8"/>
      <c r="K7" s="8" t="s">
        <v>17</v>
      </c>
      <c r="L7" s="169"/>
      <c r="M7" s="169"/>
      <c r="N7" s="169"/>
      <c r="O7" s="169"/>
    </row>
    <row r="8" s="68" customFormat="1" ht="54" spans="1:15">
      <c r="A8" s="39">
        <v>2</v>
      </c>
      <c r="B8" s="8" t="s">
        <v>118</v>
      </c>
      <c r="C8" s="8" t="s">
        <v>119</v>
      </c>
      <c r="D8" s="8" t="s">
        <v>120</v>
      </c>
      <c r="E8" s="9" t="s">
        <v>114</v>
      </c>
      <c r="F8" s="9" t="s">
        <v>115</v>
      </c>
      <c r="G8" s="9" t="s">
        <v>116</v>
      </c>
      <c r="H8" s="9" t="s">
        <v>117</v>
      </c>
      <c r="I8" s="168">
        <v>308</v>
      </c>
      <c r="J8" s="8"/>
      <c r="K8" s="8" t="s">
        <v>17</v>
      </c>
      <c r="L8" s="169"/>
      <c r="M8" s="169"/>
      <c r="N8" s="169"/>
      <c r="O8" s="169"/>
    </row>
    <row r="9" s="68" customFormat="1" ht="54" spans="1:15">
      <c r="A9" s="39">
        <v>3</v>
      </c>
      <c r="B9" s="8" t="s">
        <v>121</v>
      </c>
      <c r="C9" s="8" t="s">
        <v>122</v>
      </c>
      <c r="D9" s="8" t="s">
        <v>123</v>
      </c>
      <c r="E9" s="9" t="s">
        <v>114</v>
      </c>
      <c r="F9" s="9" t="s">
        <v>115</v>
      </c>
      <c r="G9" s="9" t="s">
        <v>116</v>
      </c>
      <c r="H9" s="9" t="s">
        <v>117</v>
      </c>
      <c r="I9" s="168">
        <v>99</v>
      </c>
      <c r="J9" s="8"/>
      <c r="K9" s="8" t="s">
        <v>17</v>
      </c>
      <c r="L9" s="169"/>
      <c r="M9" s="169"/>
      <c r="N9" s="169"/>
      <c r="O9" s="169"/>
    </row>
    <row r="10" s="68" customFormat="1" ht="73.5" spans="1:15">
      <c r="A10" s="39">
        <v>4</v>
      </c>
      <c r="B10" s="8" t="s">
        <v>124</v>
      </c>
      <c r="C10" s="8" t="s">
        <v>125</v>
      </c>
      <c r="D10" s="8" t="s">
        <v>126</v>
      </c>
      <c r="E10" s="9" t="s">
        <v>114</v>
      </c>
      <c r="F10" s="9" t="s">
        <v>115</v>
      </c>
      <c r="G10" s="9" t="s">
        <v>116</v>
      </c>
      <c r="H10" s="9" t="s">
        <v>117</v>
      </c>
      <c r="I10" s="168">
        <v>44</v>
      </c>
      <c r="J10" s="8"/>
      <c r="K10" s="8" t="s">
        <v>17</v>
      </c>
      <c r="L10" s="169"/>
      <c r="M10" s="169"/>
      <c r="N10" s="169"/>
      <c r="O10" s="169"/>
    </row>
    <row r="11" s="68" customFormat="1" ht="54" spans="1:15">
      <c r="A11" s="39">
        <v>5</v>
      </c>
      <c r="B11" s="8" t="s">
        <v>127</v>
      </c>
      <c r="C11" s="8" t="s">
        <v>122</v>
      </c>
      <c r="D11" s="8" t="s">
        <v>123</v>
      </c>
      <c r="E11" s="9" t="s">
        <v>114</v>
      </c>
      <c r="F11" s="9" t="s">
        <v>115</v>
      </c>
      <c r="G11" s="9" t="s">
        <v>116</v>
      </c>
      <c r="H11" s="9" t="s">
        <v>117</v>
      </c>
      <c r="I11" s="168">
        <v>204.9716</v>
      </c>
      <c r="J11" s="8"/>
      <c r="K11" s="8" t="s">
        <v>128</v>
      </c>
      <c r="L11" s="169"/>
      <c r="M11" s="169"/>
      <c r="N11" s="169"/>
      <c r="O11" s="169"/>
    </row>
    <row r="12" s="68" customFormat="1" ht="54" spans="1:15">
      <c r="A12" s="39">
        <v>6</v>
      </c>
      <c r="B12" s="8" t="s">
        <v>129</v>
      </c>
      <c r="C12" s="8" t="s">
        <v>130</v>
      </c>
      <c r="D12" s="8" t="s">
        <v>131</v>
      </c>
      <c r="E12" s="9" t="s">
        <v>114</v>
      </c>
      <c r="F12" s="9" t="s">
        <v>115</v>
      </c>
      <c r="G12" s="9" t="s">
        <v>116</v>
      </c>
      <c r="H12" s="9" t="s">
        <v>117</v>
      </c>
      <c r="I12" s="168">
        <v>365.5562</v>
      </c>
      <c r="J12" s="8"/>
      <c r="K12" s="8" t="s">
        <v>132</v>
      </c>
      <c r="L12" s="169"/>
      <c r="M12" s="169"/>
      <c r="N12" s="169"/>
      <c r="O12" s="169"/>
    </row>
    <row r="13" s="68" customFormat="1" ht="54" spans="1:15">
      <c r="A13" s="39">
        <v>7</v>
      </c>
      <c r="B13" s="8" t="s">
        <v>133</v>
      </c>
      <c r="C13" s="8" t="s">
        <v>130</v>
      </c>
      <c r="D13" s="8" t="s">
        <v>131</v>
      </c>
      <c r="E13" s="9" t="s">
        <v>114</v>
      </c>
      <c r="F13" s="9" t="s">
        <v>115</v>
      </c>
      <c r="G13" s="9" t="s">
        <v>116</v>
      </c>
      <c r="H13" s="9" t="s">
        <v>117</v>
      </c>
      <c r="I13" s="168">
        <v>261.9764</v>
      </c>
      <c r="J13" s="8"/>
      <c r="K13" s="8" t="s">
        <v>17</v>
      </c>
      <c r="L13" s="169"/>
      <c r="M13" s="169"/>
      <c r="N13" s="169"/>
      <c r="O13" s="169"/>
    </row>
    <row r="14" s="68" customFormat="1" ht="54" spans="1:15">
      <c r="A14" s="39">
        <v>8</v>
      </c>
      <c r="B14" s="8" t="s">
        <v>134</v>
      </c>
      <c r="C14" s="8" t="s">
        <v>135</v>
      </c>
      <c r="D14" s="8" t="s">
        <v>136</v>
      </c>
      <c r="E14" s="9" t="s">
        <v>114</v>
      </c>
      <c r="F14" s="9" t="s">
        <v>115</v>
      </c>
      <c r="G14" s="9" t="s">
        <v>116</v>
      </c>
      <c r="H14" s="9" t="s">
        <v>117</v>
      </c>
      <c r="I14" s="168">
        <v>118</v>
      </c>
      <c r="J14" s="8"/>
      <c r="K14" s="8" t="s">
        <v>17</v>
      </c>
      <c r="L14" s="169"/>
      <c r="M14" s="169"/>
      <c r="N14" s="169"/>
      <c r="O14" s="169"/>
    </row>
    <row r="15" s="68" customFormat="1" ht="54" spans="1:15">
      <c r="A15" s="39">
        <v>9</v>
      </c>
      <c r="B15" s="8" t="s">
        <v>137</v>
      </c>
      <c r="C15" s="8" t="s">
        <v>138</v>
      </c>
      <c r="D15" s="8" t="s">
        <v>139</v>
      </c>
      <c r="E15" s="9" t="s">
        <v>114</v>
      </c>
      <c r="F15" s="9" t="s">
        <v>115</v>
      </c>
      <c r="G15" s="9" t="s">
        <v>116</v>
      </c>
      <c r="H15" s="9" t="s">
        <v>117</v>
      </c>
      <c r="I15" s="35">
        <v>230.86</v>
      </c>
      <c r="J15" s="8"/>
      <c r="K15" s="8" t="s">
        <v>17</v>
      </c>
      <c r="L15" s="170"/>
      <c r="M15" s="169"/>
      <c r="N15" s="169"/>
      <c r="O15" s="171"/>
    </row>
    <row r="16" s="68" customFormat="1" ht="54" spans="1:15">
      <c r="A16" s="39">
        <v>10</v>
      </c>
      <c r="B16" s="8" t="s">
        <v>140</v>
      </c>
      <c r="C16" s="8" t="s">
        <v>141</v>
      </c>
      <c r="D16" s="8" t="s">
        <v>142</v>
      </c>
      <c r="E16" s="9" t="s">
        <v>114</v>
      </c>
      <c r="F16" s="9" t="s">
        <v>115</v>
      </c>
      <c r="G16" s="9" t="s">
        <v>116</v>
      </c>
      <c r="H16" s="9" t="s">
        <v>117</v>
      </c>
      <c r="I16" s="35">
        <v>102</v>
      </c>
      <c r="J16" s="8"/>
      <c r="K16" s="8" t="s">
        <v>17</v>
      </c>
      <c r="L16" s="170"/>
      <c r="M16" s="169"/>
      <c r="N16" s="169"/>
      <c r="O16" s="171"/>
    </row>
    <row r="17" s="68" customFormat="1" ht="54" spans="1:15">
      <c r="A17" s="39">
        <v>11</v>
      </c>
      <c r="B17" s="8" t="s">
        <v>143</v>
      </c>
      <c r="C17" s="8" t="s">
        <v>70</v>
      </c>
      <c r="D17" s="8" t="s">
        <v>144</v>
      </c>
      <c r="E17" s="9" t="s">
        <v>114</v>
      </c>
      <c r="F17" s="9" t="s">
        <v>115</v>
      </c>
      <c r="G17" s="9" t="s">
        <v>116</v>
      </c>
      <c r="H17" s="9" t="s">
        <v>117</v>
      </c>
      <c r="I17" s="35">
        <v>260.5014</v>
      </c>
      <c r="J17" s="8"/>
      <c r="K17" s="8" t="s">
        <v>17</v>
      </c>
      <c r="L17" s="170"/>
      <c r="M17" s="169"/>
      <c r="N17" s="169"/>
      <c r="O17" s="171"/>
    </row>
    <row r="18" s="68" customFormat="1" ht="54" spans="1:15">
      <c r="A18" s="39">
        <v>12</v>
      </c>
      <c r="B18" s="8" t="s">
        <v>145</v>
      </c>
      <c r="C18" s="8" t="s">
        <v>146</v>
      </c>
      <c r="D18" s="8" t="s">
        <v>147</v>
      </c>
      <c r="E18" s="9" t="s">
        <v>114</v>
      </c>
      <c r="F18" s="9" t="s">
        <v>115</v>
      </c>
      <c r="G18" s="9" t="s">
        <v>116</v>
      </c>
      <c r="H18" s="9" t="s">
        <v>117</v>
      </c>
      <c r="I18" s="35">
        <v>313</v>
      </c>
      <c r="J18" s="8"/>
      <c r="K18" s="8" t="s">
        <v>148</v>
      </c>
      <c r="L18" s="170"/>
      <c r="M18" s="169"/>
      <c r="N18" s="169"/>
      <c r="O18" s="171"/>
    </row>
    <row r="19" s="68" customFormat="1" ht="54" spans="1:15">
      <c r="A19" s="39">
        <v>13</v>
      </c>
      <c r="B19" s="8" t="s">
        <v>149</v>
      </c>
      <c r="C19" s="8" t="s">
        <v>150</v>
      </c>
      <c r="D19" s="8" t="s">
        <v>151</v>
      </c>
      <c r="E19" s="9" t="s">
        <v>114</v>
      </c>
      <c r="F19" s="9" t="s">
        <v>115</v>
      </c>
      <c r="G19" s="9" t="s">
        <v>116</v>
      </c>
      <c r="H19" s="9" t="s">
        <v>117</v>
      </c>
      <c r="I19" s="35">
        <v>148</v>
      </c>
      <c r="J19" s="8"/>
      <c r="K19" s="8"/>
      <c r="L19" s="170"/>
      <c r="M19" s="169"/>
      <c r="N19" s="169"/>
      <c r="O19" s="171"/>
    </row>
    <row r="20" s="68" customFormat="1" ht="54" spans="1:15">
      <c r="A20" s="39">
        <v>14</v>
      </c>
      <c r="B20" s="8" t="s">
        <v>152</v>
      </c>
      <c r="C20" s="8" t="s">
        <v>150</v>
      </c>
      <c r="D20" s="8" t="s">
        <v>151</v>
      </c>
      <c r="E20" s="9" t="s">
        <v>114</v>
      </c>
      <c r="F20" s="9" t="s">
        <v>115</v>
      </c>
      <c r="G20" s="9" t="s">
        <v>116</v>
      </c>
      <c r="H20" s="9" t="s">
        <v>117</v>
      </c>
      <c r="I20" s="172">
        <v>269.4757</v>
      </c>
      <c r="J20" s="8"/>
      <c r="K20" s="8" t="s">
        <v>153</v>
      </c>
      <c r="L20" s="173"/>
      <c r="M20" s="169"/>
      <c r="N20" s="169"/>
      <c r="O20" s="171"/>
    </row>
    <row r="21" s="68" customFormat="1" ht="54" spans="1:15">
      <c r="A21" s="39">
        <v>15</v>
      </c>
      <c r="B21" s="8" t="s">
        <v>154</v>
      </c>
      <c r="C21" s="8" t="s">
        <v>119</v>
      </c>
      <c r="D21" s="8" t="s">
        <v>120</v>
      </c>
      <c r="E21" s="9" t="s">
        <v>114</v>
      </c>
      <c r="F21" s="9" t="s">
        <v>115</v>
      </c>
      <c r="G21" s="9" t="s">
        <v>116</v>
      </c>
      <c r="H21" s="9" t="s">
        <v>117</v>
      </c>
      <c r="I21" s="35">
        <v>603.74107</v>
      </c>
      <c r="J21" s="8"/>
      <c r="K21" s="8" t="s">
        <v>155</v>
      </c>
      <c r="L21" s="170"/>
      <c r="M21" s="169"/>
      <c r="N21" s="169"/>
      <c r="O21" s="171"/>
    </row>
    <row r="22" s="68" customFormat="1" ht="54" spans="1:15">
      <c r="A22" s="39">
        <v>16</v>
      </c>
      <c r="B22" s="8" t="s">
        <v>156</v>
      </c>
      <c r="C22" s="8" t="s">
        <v>146</v>
      </c>
      <c r="D22" s="8" t="s">
        <v>147</v>
      </c>
      <c r="E22" s="9" t="s">
        <v>114</v>
      </c>
      <c r="F22" s="9" t="s">
        <v>115</v>
      </c>
      <c r="G22" s="9" t="s">
        <v>116</v>
      </c>
      <c r="H22" s="9" t="s">
        <v>117</v>
      </c>
      <c r="I22" s="35">
        <v>227</v>
      </c>
      <c r="J22" s="8"/>
      <c r="K22" s="8" t="s">
        <v>17</v>
      </c>
      <c r="L22" s="170"/>
      <c r="M22" s="169"/>
      <c r="N22" s="169"/>
      <c r="O22" s="171"/>
    </row>
    <row r="23" s="68" customFormat="1" ht="54" spans="1:15">
      <c r="A23" s="39">
        <v>17</v>
      </c>
      <c r="B23" s="8" t="s">
        <v>157</v>
      </c>
      <c r="C23" s="8" t="s">
        <v>138</v>
      </c>
      <c r="D23" s="8" t="s">
        <v>158</v>
      </c>
      <c r="E23" s="9" t="s">
        <v>114</v>
      </c>
      <c r="F23" s="9" t="s">
        <v>115</v>
      </c>
      <c r="G23" s="9" t="s">
        <v>116</v>
      </c>
      <c r="H23" s="9" t="s">
        <v>117</v>
      </c>
      <c r="I23" s="35">
        <v>417.04</v>
      </c>
      <c r="J23" s="8"/>
      <c r="K23" s="8" t="s">
        <v>159</v>
      </c>
      <c r="L23" s="170"/>
      <c r="M23" s="169"/>
      <c r="N23" s="169"/>
      <c r="O23" s="171"/>
    </row>
    <row r="24" s="68" customFormat="1" ht="54" spans="1:15">
      <c r="A24" s="39">
        <v>18</v>
      </c>
      <c r="B24" s="8" t="s">
        <v>160</v>
      </c>
      <c r="C24" s="8" t="s">
        <v>161</v>
      </c>
      <c r="D24" s="8" t="s">
        <v>162</v>
      </c>
      <c r="E24" s="9" t="s">
        <v>114</v>
      </c>
      <c r="F24" s="9" t="s">
        <v>115</v>
      </c>
      <c r="G24" s="9" t="s">
        <v>116</v>
      </c>
      <c r="H24" s="9" t="s">
        <v>117</v>
      </c>
      <c r="I24" s="35">
        <v>349.4677</v>
      </c>
      <c r="J24" s="8"/>
      <c r="K24" s="8" t="s">
        <v>163</v>
      </c>
      <c r="L24" s="170"/>
      <c r="M24" s="169"/>
      <c r="N24" s="169"/>
      <c r="O24" s="171"/>
    </row>
    <row r="25" s="68" customFormat="1" ht="54" spans="1:15">
      <c r="A25" s="39">
        <v>19</v>
      </c>
      <c r="B25" s="8" t="s">
        <v>164</v>
      </c>
      <c r="C25" s="8" t="s">
        <v>125</v>
      </c>
      <c r="D25" s="8" t="s">
        <v>126</v>
      </c>
      <c r="E25" s="9" t="s">
        <v>114</v>
      </c>
      <c r="F25" s="9" t="s">
        <v>115</v>
      </c>
      <c r="G25" s="9" t="s">
        <v>116</v>
      </c>
      <c r="H25" s="9" t="s">
        <v>117</v>
      </c>
      <c r="I25" s="35">
        <v>52.9875</v>
      </c>
      <c r="J25" s="8"/>
      <c r="K25" s="8" t="s">
        <v>165</v>
      </c>
      <c r="L25" s="170"/>
      <c r="M25" s="169"/>
      <c r="N25" s="169"/>
      <c r="O25" s="171"/>
    </row>
    <row r="26" s="68" customFormat="1" ht="54" spans="1:15">
      <c r="A26" s="39">
        <v>20</v>
      </c>
      <c r="B26" s="8" t="s">
        <v>166</v>
      </c>
      <c r="C26" s="8" t="s">
        <v>70</v>
      </c>
      <c r="D26" s="8" t="s">
        <v>144</v>
      </c>
      <c r="E26" s="9" t="s">
        <v>114</v>
      </c>
      <c r="F26" s="9" t="s">
        <v>115</v>
      </c>
      <c r="G26" s="9" t="s">
        <v>116</v>
      </c>
      <c r="H26" s="9" t="s">
        <v>117</v>
      </c>
      <c r="I26" s="35">
        <v>575.8468</v>
      </c>
      <c r="J26" s="8"/>
      <c r="K26" s="8" t="s">
        <v>167</v>
      </c>
      <c r="L26" s="170"/>
      <c r="M26" s="169"/>
      <c r="N26" s="169"/>
      <c r="O26" s="171"/>
    </row>
    <row r="27" s="68" customFormat="1" ht="54" spans="1:15">
      <c r="A27" s="39">
        <v>21</v>
      </c>
      <c r="B27" s="8" t="s">
        <v>168</v>
      </c>
      <c r="C27" s="8" t="s">
        <v>135</v>
      </c>
      <c r="D27" s="8" t="s">
        <v>136</v>
      </c>
      <c r="E27" s="9" t="s">
        <v>114</v>
      </c>
      <c r="F27" s="9" t="s">
        <v>115</v>
      </c>
      <c r="G27" s="9" t="s">
        <v>116</v>
      </c>
      <c r="H27" s="9" t="s">
        <v>117</v>
      </c>
      <c r="I27" s="35">
        <v>146.8373</v>
      </c>
      <c r="J27" s="8"/>
      <c r="K27" s="8" t="s">
        <v>169</v>
      </c>
      <c r="L27" s="170"/>
      <c r="M27" s="169"/>
      <c r="N27" s="169"/>
      <c r="O27" s="171"/>
    </row>
    <row r="28" s="68" customFormat="1" ht="54" spans="1:15">
      <c r="A28" s="39">
        <v>22</v>
      </c>
      <c r="B28" s="8" t="s">
        <v>170</v>
      </c>
      <c r="C28" s="8" t="s">
        <v>171</v>
      </c>
      <c r="D28" s="8" t="s">
        <v>172</v>
      </c>
      <c r="E28" s="9" t="s">
        <v>114</v>
      </c>
      <c r="F28" s="9" t="s">
        <v>115</v>
      </c>
      <c r="G28" s="9" t="s">
        <v>116</v>
      </c>
      <c r="H28" s="9" t="s">
        <v>117</v>
      </c>
      <c r="I28" s="35">
        <v>378.9368</v>
      </c>
      <c r="J28" s="8"/>
      <c r="K28" s="8" t="s">
        <v>173</v>
      </c>
      <c r="L28" s="170"/>
      <c r="M28" s="169"/>
      <c r="N28" s="169"/>
      <c r="O28" s="171"/>
    </row>
    <row r="29" s="68" customFormat="1" ht="54" spans="1:15">
      <c r="A29" s="39">
        <v>23</v>
      </c>
      <c r="B29" s="8" t="s">
        <v>174</v>
      </c>
      <c r="C29" s="8" t="s">
        <v>171</v>
      </c>
      <c r="D29" s="8" t="s">
        <v>172</v>
      </c>
      <c r="E29" s="9" t="s">
        <v>114</v>
      </c>
      <c r="F29" s="9" t="s">
        <v>115</v>
      </c>
      <c r="G29" s="9" t="s">
        <v>116</v>
      </c>
      <c r="H29" s="9" t="s">
        <v>117</v>
      </c>
      <c r="I29" s="35">
        <v>483</v>
      </c>
      <c r="J29" s="8"/>
      <c r="K29" s="8" t="s">
        <v>17</v>
      </c>
      <c r="L29" s="169"/>
      <c r="M29" s="169"/>
      <c r="N29" s="169"/>
      <c r="O29" s="171"/>
    </row>
    <row r="30" s="68" customFormat="1" ht="54" spans="1:15">
      <c r="A30" s="39">
        <v>24</v>
      </c>
      <c r="B30" s="8" t="s">
        <v>175</v>
      </c>
      <c r="C30" s="8" t="s">
        <v>161</v>
      </c>
      <c r="D30" s="8" t="s">
        <v>162</v>
      </c>
      <c r="E30" s="9" t="s">
        <v>114</v>
      </c>
      <c r="F30" s="9" t="s">
        <v>115</v>
      </c>
      <c r="G30" s="9" t="s">
        <v>116</v>
      </c>
      <c r="H30" s="9" t="s">
        <v>117</v>
      </c>
      <c r="I30" s="35">
        <v>209</v>
      </c>
      <c r="J30" s="8"/>
      <c r="K30" s="8" t="s">
        <v>17</v>
      </c>
      <c r="L30" s="170"/>
      <c r="M30" s="169"/>
      <c r="N30" s="169"/>
      <c r="O30" s="171"/>
    </row>
    <row r="31" s="68" customFormat="1" ht="54" spans="1:15">
      <c r="A31" s="39">
        <v>25</v>
      </c>
      <c r="B31" s="8" t="s">
        <v>176</v>
      </c>
      <c r="C31" s="8" t="s">
        <v>141</v>
      </c>
      <c r="D31" s="8" t="s">
        <v>142</v>
      </c>
      <c r="E31" s="9" t="s">
        <v>114</v>
      </c>
      <c r="F31" s="9" t="s">
        <v>115</v>
      </c>
      <c r="G31" s="9" t="s">
        <v>116</v>
      </c>
      <c r="H31" s="9" t="s">
        <v>117</v>
      </c>
      <c r="I31" s="35">
        <v>53.2612</v>
      </c>
      <c r="J31" s="8"/>
      <c r="K31" s="8" t="s">
        <v>18</v>
      </c>
      <c r="L31" s="170"/>
      <c r="M31" s="169"/>
      <c r="N31" s="169"/>
      <c r="O31" s="171"/>
    </row>
    <row r="32" s="119" customFormat="1" ht="37.5" spans="1:15">
      <c r="A32" s="5" t="s">
        <v>177</v>
      </c>
      <c r="B32" s="5" t="s">
        <v>32</v>
      </c>
      <c r="C32" s="5"/>
      <c r="D32" s="5"/>
      <c r="E32" s="5"/>
      <c r="F32" s="5"/>
      <c r="G32" s="5"/>
      <c r="H32" s="5"/>
      <c r="I32" s="174">
        <f>SUM(I33:I122)</f>
        <v>11715.526189</v>
      </c>
      <c r="J32" s="175"/>
      <c r="K32" s="175"/>
      <c r="L32" s="176"/>
      <c r="M32" s="176"/>
      <c r="N32" s="176"/>
      <c r="O32" s="167"/>
    </row>
    <row r="33" s="68" customFormat="1" ht="40.5" spans="1:15">
      <c r="A33" s="8">
        <v>1</v>
      </c>
      <c r="B33" s="9" t="s">
        <v>178</v>
      </c>
      <c r="C33" s="9" t="s">
        <v>70</v>
      </c>
      <c r="D33" s="9" t="s">
        <v>179</v>
      </c>
      <c r="E33" s="9" t="s">
        <v>180</v>
      </c>
      <c r="F33" s="9" t="s">
        <v>181</v>
      </c>
      <c r="G33" s="9" t="s">
        <v>182</v>
      </c>
      <c r="H33" s="9" t="s">
        <v>183</v>
      </c>
      <c r="I33" s="9">
        <v>100</v>
      </c>
      <c r="J33" s="8"/>
      <c r="K33" s="8" t="s">
        <v>17</v>
      </c>
      <c r="L33" s="169"/>
      <c r="M33" s="169"/>
      <c r="N33" s="169"/>
      <c r="O33" s="169"/>
    </row>
    <row r="34" s="68" customFormat="1" ht="27" spans="1:15">
      <c r="A34" s="8">
        <v>2</v>
      </c>
      <c r="B34" s="9" t="s">
        <v>184</v>
      </c>
      <c r="C34" s="9" t="s">
        <v>70</v>
      </c>
      <c r="D34" s="9" t="s">
        <v>185</v>
      </c>
      <c r="E34" s="9" t="s">
        <v>114</v>
      </c>
      <c r="F34" s="9" t="s">
        <v>186</v>
      </c>
      <c r="G34" s="9" t="s">
        <v>187</v>
      </c>
      <c r="H34" s="9" t="s">
        <v>188</v>
      </c>
      <c r="I34" s="9">
        <v>100</v>
      </c>
      <c r="J34" s="8"/>
      <c r="K34" s="8" t="s">
        <v>17</v>
      </c>
      <c r="L34" s="169"/>
      <c r="M34" s="169"/>
      <c r="N34" s="169"/>
      <c r="O34" s="169"/>
    </row>
    <row r="35" s="68" customFormat="1" ht="121.5" spans="1:15">
      <c r="A35" s="8">
        <v>3</v>
      </c>
      <c r="B35" s="9" t="s">
        <v>189</v>
      </c>
      <c r="C35" s="9" t="s">
        <v>70</v>
      </c>
      <c r="D35" s="9" t="s">
        <v>190</v>
      </c>
      <c r="E35" s="9" t="s">
        <v>191</v>
      </c>
      <c r="F35" s="9" t="s">
        <v>192</v>
      </c>
      <c r="G35" s="9" t="s">
        <v>193</v>
      </c>
      <c r="H35" s="9" t="s">
        <v>194</v>
      </c>
      <c r="I35" s="9">
        <v>100</v>
      </c>
      <c r="J35" s="8"/>
      <c r="K35" s="8" t="s">
        <v>17</v>
      </c>
      <c r="L35" s="169"/>
      <c r="M35" s="169"/>
      <c r="N35" s="169"/>
      <c r="O35" s="169"/>
    </row>
    <row r="36" s="68" customFormat="1" ht="40.5" spans="1:15">
      <c r="A36" s="8">
        <v>4</v>
      </c>
      <c r="B36" s="9" t="s">
        <v>195</v>
      </c>
      <c r="C36" s="9" t="s">
        <v>171</v>
      </c>
      <c r="D36" s="9" t="s">
        <v>196</v>
      </c>
      <c r="E36" s="9" t="s">
        <v>197</v>
      </c>
      <c r="F36" s="9" t="s">
        <v>198</v>
      </c>
      <c r="G36" s="9" t="s">
        <v>199</v>
      </c>
      <c r="H36" s="9" t="s">
        <v>200</v>
      </c>
      <c r="I36" s="9">
        <v>400</v>
      </c>
      <c r="J36" s="8"/>
      <c r="K36" s="8" t="s">
        <v>17</v>
      </c>
      <c r="L36" s="169"/>
      <c r="M36" s="169"/>
      <c r="N36" s="169"/>
      <c r="O36" s="169"/>
    </row>
    <row r="37" s="68" customFormat="1" ht="27" spans="1:15">
      <c r="A37" s="8">
        <v>5</v>
      </c>
      <c r="B37" s="9" t="s">
        <v>201</v>
      </c>
      <c r="C37" s="9" t="s">
        <v>171</v>
      </c>
      <c r="D37" s="9" t="s">
        <v>202</v>
      </c>
      <c r="E37" s="9" t="s">
        <v>114</v>
      </c>
      <c r="F37" s="9" t="s">
        <v>115</v>
      </c>
      <c r="G37" s="9" t="s">
        <v>203</v>
      </c>
      <c r="H37" s="9" t="s">
        <v>204</v>
      </c>
      <c r="I37" s="9">
        <v>150</v>
      </c>
      <c r="J37" s="8"/>
      <c r="K37" s="8" t="s">
        <v>17</v>
      </c>
      <c r="L37" s="169"/>
      <c r="M37" s="169"/>
      <c r="N37" s="169"/>
      <c r="O37" s="169"/>
    </row>
    <row r="38" s="68" customFormat="1" ht="310.5" spans="1:15">
      <c r="A38" s="8">
        <v>6</v>
      </c>
      <c r="B38" s="9" t="s">
        <v>205</v>
      </c>
      <c r="C38" s="9" t="s">
        <v>171</v>
      </c>
      <c r="D38" s="9" t="s">
        <v>144</v>
      </c>
      <c r="E38" s="9" t="s">
        <v>114</v>
      </c>
      <c r="F38" s="9" t="s">
        <v>115</v>
      </c>
      <c r="G38" s="9" t="s">
        <v>206</v>
      </c>
      <c r="H38" s="9" t="s">
        <v>207</v>
      </c>
      <c r="I38" s="9">
        <v>100</v>
      </c>
      <c r="J38" s="8"/>
      <c r="K38" s="8" t="s">
        <v>17</v>
      </c>
      <c r="L38" s="169"/>
      <c r="M38" s="169"/>
      <c r="N38" s="169"/>
      <c r="O38" s="169"/>
    </row>
    <row r="39" s="68" customFormat="1" ht="27" spans="1:15">
      <c r="A39" s="8">
        <v>7</v>
      </c>
      <c r="B39" s="9" t="s">
        <v>208</v>
      </c>
      <c r="C39" s="9" t="s">
        <v>171</v>
      </c>
      <c r="D39" s="9" t="s">
        <v>209</v>
      </c>
      <c r="E39" s="9" t="s">
        <v>114</v>
      </c>
      <c r="F39" s="9" t="s">
        <v>186</v>
      </c>
      <c r="G39" s="9" t="s">
        <v>210</v>
      </c>
      <c r="H39" s="9" t="s">
        <v>211</v>
      </c>
      <c r="I39" s="9">
        <v>100</v>
      </c>
      <c r="J39" s="8"/>
      <c r="K39" s="8" t="s">
        <v>17</v>
      </c>
      <c r="L39" s="169"/>
      <c r="M39" s="169"/>
      <c r="N39" s="169"/>
      <c r="O39" s="169"/>
    </row>
    <row r="40" s="68" customFormat="1" ht="27" spans="1:15">
      <c r="A40" s="8">
        <v>8</v>
      </c>
      <c r="B40" s="9" t="s">
        <v>212</v>
      </c>
      <c r="C40" s="9" t="s">
        <v>171</v>
      </c>
      <c r="D40" s="9" t="s">
        <v>213</v>
      </c>
      <c r="E40" s="9" t="s">
        <v>214</v>
      </c>
      <c r="F40" s="9" t="s">
        <v>186</v>
      </c>
      <c r="G40" s="9" t="s">
        <v>215</v>
      </c>
      <c r="H40" s="9" t="s">
        <v>216</v>
      </c>
      <c r="I40" s="9">
        <v>100</v>
      </c>
      <c r="J40" s="8"/>
      <c r="K40" s="8" t="s">
        <v>17</v>
      </c>
      <c r="L40" s="169"/>
      <c r="M40" s="169"/>
      <c r="N40" s="169"/>
      <c r="O40" s="169"/>
    </row>
    <row r="41" s="68" customFormat="1" ht="27" spans="1:15">
      <c r="A41" s="8">
        <v>9</v>
      </c>
      <c r="B41" s="9" t="s">
        <v>217</v>
      </c>
      <c r="C41" s="9" t="s">
        <v>119</v>
      </c>
      <c r="D41" s="9" t="s">
        <v>218</v>
      </c>
      <c r="E41" s="9" t="s">
        <v>114</v>
      </c>
      <c r="F41" s="9" t="s">
        <v>186</v>
      </c>
      <c r="G41" s="9" t="s">
        <v>219</v>
      </c>
      <c r="H41" s="9" t="s">
        <v>220</v>
      </c>
      <c r="I41" s="9">
        <v>100</v>
      </c>
      <c r="J41" s="8"/>
      <c r="K41" s="8" t="s">
        <v>17</v>
      </c>
      <c r="L41" s="169"/>
      <c r="M41" s="169"/>
      <c r="N41" s="169"/>
      <c r="O41" s="169"/>
    </row>
    <row r="42" s="68" customFormat="1" ht="27" spans="1:15">
      <c r="A42" s="8">
        <v>10</v>
      </c>
      <c r="B42" s="9" t="s">
        <v>221</v>
      </c>
      <c r="C42" s="9" t="s">
        <v>135</v>
      </c>
      <c r="D42" s="9" t="s">
        <v>218</v>
      </c>
      <c r="E42" s="9" t="s">
        <v>114</v>
      </c>
      <c r="F42" s="9" t="s">
        <v>186</v>
      </c>
      <c r="G42" s="9" t="s">
        <v>222</v>
      </c>
      <c r="H42" s="9" t="s">
        <v>223</v>
      </c>
      <c r="I42" s="9">
        <v>100</v>
      </c>
      <c r="J42" s="8"/>
      <c r="K42" s="8" t="s">
        <v>17</v>
      </c>
      <c r="L42" s="169"/>
      <c r="M42" s="169"/>
      <c r="N42" s="169"/>
      <c r="O42" s="169"/>
    </row>
    <row r="43" s="68" customFormat="1" ht="27" spans="1:15">
      <c r="A43" s="8">
        <v>11</v>
      </c>
      <c r="B43" s="9" t="s">
        <v>224</v>
      </c>
      <c r="C43" s="9" t="s">
        <v>119</v>
      </c>
      <c r="D43" s="9" t="s">
        <v>218</v>
      </c>
      <c r="E43" s="9" t="s">
        <v>114</v>
      </c>
      <c r="F43" s="9" t="s">
        <v>186</v>
      </c>
      <c r="G43" s="9" t="s">
        <v>225</v>
      </c>
      <c r="H43" s="9" t="s">
        <v>226</v>
      </c>
      <c r="I43" s="9">
        <v>100</v>
      </c>
      <c r="J43" s="8"/>
      <c r="K43" s="8" t="s">
        <v>17</v>
      </c>
      <c r="L43" s="169"/>
      <c r="M43" s="169"/>
      <c r="N43" s="169"/>
      <c r="O43" s="169"/>
    </row>
    <row r="44" s="68" customFormat="1" ht="94.5" spans="1:15">
      <c r="A44" s="8">
        <v>12</v>
      </c>
      <c r="B44" s="9" t="s">
        <v>227</v>
      </c>
      <c r="C44" s="9" t="s">
        <v>171</v>
      </c>
      <c r="D44" s="9" t="s">
        <v>202</v>
      </c>
      <c r="E44" s="9" t="s">
        <v>228</v>
      </c>
      <c r="F44" s="9" t="s">
        <v>186</v>
      </c>
      <c r="G44" s="9" t="s">
        <v>229</v>
      </c>
      <c r="H44" s="9" t="s">
        <v>230</v>
      </c>
      <c r="I44" s="9">
        <v>146.8979</v>
      </c>
      <c r="J44" s="8"/>
      <c r="K44" s="8" t="s">
        <v>17</v>
      </c>
      <c r="L44" s="169"/>
      <c r="M44" s="169"/>
      <c r="N44" s="169"/>
      <c r="O44" s="169"/>
    </row>
    <row r="45" s="68" customFormat="1" ht="40.5" spans="1:15">
      <c r="A45" s="8">
        <v>13</v>
      </c>
      <c r="B45" s="9" t="s">
        <v>231</v>
      </c>
      <c r="C45" s="9" t="s">
        <v>171</v>
      </c>
      <c r="D45" s="9" t="s">
        <v>218</v>
      </c>
      <c r="E45" s="9" t="s">
        <v>114</v>
      </c>
      <c r="F45" s="9" t="s">
        <v>232</v>
      </c>
      <c r="G45" s="9" t="s">
        <v>233</v>
      </c>
      <c r="H45" s="9" t="s">
        <v>234</v>
      </c>
      <c r="I45" s="9">
        <v>32.017</v>
      </c>
      <c r="J45" s="8"/>
      <c r="K45" s="8" t="s">
        <v>17</v>
      </c>
      <c r="L45" s="169"/>
      <c r="M45" s="169"/>
      <c r="N45" s="169"/>
      <c r="O45" s="169"/>
    </row>
    <row r="46" s="68" customFormat="1" ht="27" spans="1:15">
      <c r="A46" s="8">
        <v>14</v>
      </c>
      <c r="B46" s="9" t="s">
        <v>235</v>
      </c>
      <c r="C46" s="9" t="s">
        <v>125</v>
      </c>
      <c r="D46" s="9" t="s">
        <v>236</v>
      </c>
      <c r="E46" s="9" t="s">
        <v>214</v>
      </c>
      <c r="F46" s="9" t="s">
        <v>186</v>
      </c>
      <c r="G46" s="9" t="s">
        <v>237</v>
      </c>
      <c r="H46" s="9" t="s">
        <v>238</v>
      </c>
      <c r="I46" s="9">
        <v>200</v>
      </c>
      <c r="J46" s="8"/>
      <c r="K46" s="8" t="s">
        <v>17</v>
      </c>
      <c r="L46" s="169"/>
      <c r="M46" s="169"/>
      <c r="N46" s="169"/>
      <c r="O46" s="169"/>
    </row>
    <row r="47" s="68" customFormat="1" ht="310.5" spans="1:15">
      <c r="A47" s="8">
        <v>15</v>
      </c>
      <c r="B47" s="9" t="s">
        <v>239</v>
      </c>
      <c r="C47" s="9" t="s">
        <v>125</v>
      </c>
      <c r="D47" s="9" t="s">
        <v>144</v>
      </c>
      <c r="E47" s="9" t="s">
        <v>240</v>
      </c>
      <c r="F47" s="9" t="s">
        <v>115</v>
      </c>
      <c r="G47" s="9" t="s">
        <v>206</v>
      </c>
      <c r="H47" s="9" t="s">
        <v>207</v>
      </c>
      <c r="I47" s="9">
        <v>100</v>
      </c>
      <c r="J47" s="8"/>
      <c r="K47" s="8" t="s">
        <v>17</v>
      </c>
      <c r="L47" s="169"/>
      <c r="M47" s="169"/>
      <c r="N47" s="169"/>
      <c r="O47" s="169"/>
    </row>
    <row r="48" s="68" customFormat="1" ht="81" spans="1:15">
      <c r="A48" s="8">
        <v>16</v>
      </c>
      <c r="B48" s="9" t="s">
        <v>241</v>
      </c>
      <c r="C48" s="9" t="s">
        <v>125</v>
      </c>
      <c r="D48" s="9" t="s">
        <v>242</v>
      </c>
      <c r="E48" s="9" t="s">
        <v>243</v>
      </c>
      <c r="F48" s="9" t="s">
        <v>186</v>
      </c>
      <c r="G48" s="9" t="s">
        <v>244</v>
      </c>
      <c r="H48" s="9" t="s">
        <v>245</v>
      </c>
      <c r="I48" s="9">
        <v>50</v>
      </c>
      <c r="J48" s="8"/>
      <c r="K48" s="8" t="s">
        <v>17</v>
      </c>
      <c r="L48" s="169"/>
      <c r="M48" s="169"/>
      <c r="N48" s="169"/>
      <c r="O48" s="169"/>
    </row>
    <row r="49" s="68" customFormat="1" ht="27" spans="1:15">
      <c r="A49" s="8">
        <v>17</v>
      </c>
      <c r="B49" s="9" t="s">
        <v>246</v>
      </c>
      <c r="C49" s="9" t="s">
        <v>171</v>
      </c>
      <c r="D49" s="9" t="s">
        <v>247</v>
      </c>
      <c r="E49" s="9" t="s">
        <v>214</v>
      </c>
      <c r="F49" s="9" t="s">
        <v>186</v>
      </c>
      <c r="G49" s="9" t="s">
        <v>248</v>
      </c>
      <c r="H49" s="9" t="s">
        <v>216</v>
      </c>
      <c r="I49" s="9">
        <v>100</v>
      </c>
      <c r="J49" s="8"/>
      <c r="K49" s="8" t="s">
        <v>17</v>
      </c>
      <c r="L49" s="169"/>
      <c r="M49" s="169"/>
      <c r="N49" s="169"/>
      <c r="O49" s="169"/>
    </row>
    <row r="50" s="68" customFormat="1" ht="27" spans="1:15">
      <c r="A50" s="8">
        <v>18</v>
      </c>
      <c r="B50" s="9" t="s">
        <v>249</v>
      </c>
      <c r="C50" s="9" t="s">
        <v>171</v>
      </c>
      <c r="D50" s="9" t="s">
        <v>250</v>
      </c>
      <c r="E50" s="9" t="s">
        <v>214</v>
      </c>
      <c r="F50" s="9" t="s">
        <v>186</v>
      </c>
      <c r="G50" s="9" t="s">
        <v>251</v>
      </c>
      <c r="H50" s="9" t="s">
        <v>216</v>
      </c>
      <c r="I50" s="9">
        <v>100</v>
      </c>
      <c r="J50" s="8"/>
      <c r="K50" s="8" t="s">
        <v>17</v>
      </c>
      <c r="L50" s="169"/>
      <c r="M50" s="169"/>
      <c r="N50" s="169"/>
      <c r="O50" s="169"/>
    </row>
    <row r="51" s="68" customFormat="1" ht="27" spans="1:15">
      <c r="A51" s="8">
        <v>19</v>
      </c>
      <c r="B51" s="9" t="s">
        <v>252</v>
      </c>
      <c r="C51" s="9" t="s">
        <v>135</v>
      </c>
      <c r="D51" s="9" t="s">
        <v>126</v>
      </c>
      <c r="E51" s="9" t="s">
        <v>214</v>
      </c>
      <c r="F51" s="9" t="s">
        <v>186</v>
      </c>
      <c r="G51" s="9" t="s">
        <v>253</v>
      </c>
      <c r="H51" s="9" t="s">
        <v>216</v>
      </c>
      <c r="I51" s="9">
        <v>100</v>
      </c>
      <c r="J51" s="8"/>
      <c r="K51" s="8" t="s">
        <v>17</v>
      </c>
      <c r="L51" s="169"/>
      <c r="M51" s="169"/>
      <c r="N51" s="169"/>
      <c r="O51" s="169"/>
    </row>
    <row r="52" s="68" customFormat="1" ht="27" spans="1:15">
      <c r="A52" s="8">
        <v>20</v>
      </c>
      <c r="B52" s="9" t="s">
        <v>254</v>
      </c>
      <c r="C52" s="9" t="s">
        <v>135</v>
      </c>
      <c r="D52" s="9" t="s">
        <v>190</v>
      </c>
      <c r="E52" s="9" t="s">
        <v>214</v>
      </c>
      <c r="F52" s="9" t="s">
        <v>186</v>
      </c>
      <c r="G52" s="9" t="s">
        <v>255</v>
      </c>
      <c r="H52" s="9" t="s">
        <v>216</v>
      </c>
      <c r="I52" s="9">
        <v>100</v>
      </c>
      <c r="J52" s="8"/>
      <c r="K52" s="8" t="s">
        <v>17</v>
      </c>
      <c r="L52" s="169"/>
      <c r="M52" s="169"/>
      <c r="N52" s="169"/>
      <c r="O52" s="169"/>
    </row>
    <row r="53" s="68" customFormat="1" ht="67.5" spans="1:15">
      <c r="A53" s="8">
        <v>21</v>
      </c>
      <c r="B53" s="9" t="s">
        <v>256</v>
      </c>
      <c r="C53" s="9" t="s">
        <v>112</v>
      </c>
      <c r="D53" s="9" t="s">
        <v>113</v>
      </c>
      <c r="E53" s="9" t="s">
        <v>257</v>
      </c>
      <c r="F53" s="9" t="s">
        <v>186</v>
      </c>
      <c r="G53" s="9" t="s">
        <v>258</v>
      </c>
      <c r="H53" s="9" t="s">
        <v>259</v>
      </c>
      <c r="I53" s="9">
        <v>200</v>
      </c>
      <c r="J53" s="8"/>
      <c r="K53" s="8" t="s">
        <v>17</v>
      </c>
      <c r="L53" s="169"/>
      <c r="M53" s="169"/>
      <c r="N53" s="169"/>
      <c r="O53" s="169"/>
    </row>
    <row r="54" s="68" customFormat="1" ht="40.5" spans="1:15">
      <c r="A54" s="8">
        <v>22</v>
      </c>
      <c r="B54" s="9" t="s">
        <v>260</v>
      </c>
      <c r="C54" s="9" t="s">
        <v>112</v>
      </c>
      <c r="D54" s="9" t="s">
        <v>113</v>
      </c>
      <c r="E54" s="9" t="s">
        <v>257</v>
      </c>
      <c r="F54" s="9" t="s">
        <v>186</v>
      </c>
      <c r="G54" s="9" t="s">
        <v>261</v>
      </c>
      <c r="H54" s="9" t="s">
        <v>262</v>
      </c>
      <c r="I54" s="9">
        <v>750</v>
      </c>
      <c r="J54" s="8"/>
      <c r="K54" s="8" t="s">
        <v>17</v>
      </c>
      <c r="L54" s="169"/>
      <c r="M54" s="169"/>
      <c r="N54" s="169"/>
      <c r="O54" s="169"/>
    </row>
    <row r="55" s="68" customFormat="1" ht="81" spans="1:15">
      <c r="A55" s="8">
        <v>23</v>
      </c>
      <c r="B55" s="9" t="s">
        <v>263</v>
      </c>
      <c r="C55" s="9" t="s">
        <v>112</v>
      </c>
      <c r="D55" s="9" t="s">
        <v>113</v>
      </c>
      <c r="E55" s="9" t="s">
        <v>257</v>
      </c>
      <c r="F55" s="9" t="s">
        <v>186</v>
      </c>
      <c r="G55" s="9" t="s">
        <v>264</v>
      </c>
      <c r="H55" s="9" t="s">
        <v>265</v>
      </c>
      <c r="I55" s="9">
        <v>60.83</v>
      </c>
      <c r="J55" s="8"/>
      <c r="K55" s="8" t="s">
        <v>17</v>
      </c>
      <c r="L55" s="169"/>
      <c r="M55" s="169"/>
      <c r="N55" s="169"/>
      <c r="O55" s="169"/>
    </row>
    <row r="56" s="68" customFormat="1" ht="40.5" spans="1:15">
      <c r="A56" s="8">
        <v>24</v>
      </c>
      <c r="B56" s="9" t="s">
        <v>266</v>
      </c>
      <c r="C56" s="9" t="s">
        <v>146</v>
      </c>
      <c r="D56" s="9" t="s">
        <v>267</v>
      </c>
      <c r="E56" s="9" t="s">
        <v>268</v>
      </c>
      <c r="F56" s="9" t="s">
        <v>269</v>
      </c>
      <c r="G56" s="9" t="s">
        <v>270</v>
      </c>
      <c r="H56" s="9" t="s">
        <v>271</v>
      </c>
      <c r="I56" s="9">
        <v>400</v>
      </c>
      <c r="J56" s="8"/>
      <c r="K56" s="8" t="s">
        <v>17</v>
      </c>
      <c r="L56" s="169"/>
      <c r="M56" s="169"/>
      <c r="N56" s="169"/>
      <c r="O56" s="169"/>
    </row>
    <row r="57" s="68" customFormat="1" ht="40.5" spans="1:15">
      <c r="A57" s="8">
        <v>25</v>
      </c>
      <c r="B57" s="9" t="s">
        <v>272</v>
      </c>
      <c r="C57" s="9" t="s">
        <v>146</v>
      </c>
      <c r="D57" s="9" t="s">
        <v>273</v>
      </c>
      <c r="E57" s="9" t="s">
        <v>268</v>
      </c>
      <c r="F57" s="9" t="s">
        <v>269</v>
      </c>
      <c r="G57" s="9" t="s">
        <v>274</v>
      </c>
      <c r="H57" s="9" t="s">
        <v>275</v>
      </c>
      <c r="I57" s="9">
        <v>206.2967</v>
      </c>
      <c r="J57" s="8"/>
      <c r="K57" s="8" t="s">
        <v>17</v>
      </c>
      <c r="L57" s="169"/>
      <c r="M57" s="169"/>
      <c r="N57" s="169"/>
      <c r="O57" s="169"/>
    </row>
    <row r="58" s="68" customFormat="1" ht="54" spans="1:15">
      <c r="A58" s="8">
        <v>26</v>
      </c>
      <c r="B58" s="9" t="s">
        <v>276</v>
      </c>
      <c r="C58" s="9" t="s">
        <v>146</v>
      </c>
      <c r="D58" s="9" t="s">
        <v>277</v>
      </c>
      <c r="E58" s="9" t="s">
        <v>268</v>
      </c>
      <c r="F58" s="9" t="s">
        <v>269</v>
      </c>
      <c r="G58" s="9" t="s">
        <v>278</v>
      </c>
      <c r="H58" s="9" t="s">
        <v>279</v>
      </c>
      <c r="I58" s="9">
        <v>282.5461</v>
      </c>
      <c r="J58" s="8"/>
      <c r="K58" s="8" t="s">
        <v>18</v>
      </c>
      <c r="L58" s="169"/>
      <c r="M58" s="169"/>
      <c r="N58" s="169"/>
      <c r="O58" s="169"/>
    </row>
    <row r="59" s="68" customFormat="1" ht="27" spans="1:15">
      <c r="A59" s="8">
        <v>27</v>
      </c>
      <c r="B59" s="9" t="s">
        <v>280</v>
      </c>
      <c r="C59" s="9" t="s">
        <v>146</v>
      </c>
      <c r="D59" s="9" t="s">
        <v>147</v>
      </c>
      <c r="E59" s="9" t="s">
        <v>268</v>
      </c>
      <c r="F59" s="9" t="s">
        <v>269</v>
      </c>
      <c r="G59" s="9" t="s">
        <v>281</v>
      </c>
      <c r="H59" s="8" t="s">
        <v>282</v>
      </c>
      <c r="I59" s="9">
        <v>1</v>
      </c>
      <c r="J59" s="8"/>
      <c r="K59" s="8" t="s">
        <v>283</v>
      </c>
      <c r="L59" s="169"/>
      <c r="M59" s="169"/>
      <c r="N59" s="169"/>
      <c r="O59" s="169"/>
    </row>
    <row r="60" s="68" customFormat="1" ht="121.5" spans="1:15">
      <c r="A60" s="8">
        <v>28</v>
      </c>
      <c r="B60" s="9" t="s">
        <v>284</v>
      </c>
      <c r="C60" s="9" t="s">
        <v>285</v>
      </c>
      <c r="D60" s="9" t="s">
        <v>179</v>
      </c>
      <c r="E60" s="9" t="s">
        <v>114</v>
      </c>
      <c r="F60" s="9" t="s">
        <v>115</v>
      </c>
      <c r="G60" s="9" t="s">
        <v>286</v>
      </c>
      <c r="H60" s="9" t="s">
        <v>194</v>
      </c>
      <c r="I60" s="9">
        <v>200</v>
      </c>
      <c r="J60" s="8"/>
      <c r="K60" s="8" t="s">
        <v>17</v>
      </c>
      <c r="L60" s="169"/>
      <c r="M60" s="169"/>
      <c r="N60" s="169"/>
      <c r="O60" s="169"/>
    </row>
    <row r="61" s="68" customFormat="1" ht="67.5" spans="1:15">
      <c r="A61" s="8">
        <v>29</v>
      </c>
      <c r="B61" s="9" t="s">
        <v>287</v>
      </c>
      <c r="C61" s="9" t="s">
        <v>285</v>
      </c>
      <c r="D61" s="9" t="s">
        <v>179</v>
      </c>
      <c r="E61" s="9" t="s">
        <v>268</v>
      </c>
      <c r="F61" s="9" t="s">
        <v>269</v>
      </c>
      <c r="G61" s="9" t="s">
        <v>288</v>
      </c>
      <c r="H61" s="9" t="s">
        <v>289</v>
      </c>
      <c r="I61" s="9">
        <v>78</v>
      </c>
      <c r="J61" s="8"/>
      <c r="K61" s="8" t="s">
        <v>17</v>
      </c>
      <c r="L61" s="169"/>
      <c r="M61" s="169"/>
      <c r="N61" s="169"/>
      <c r="O61" s="169"/>
    </row>
    <row r="62" s="68" customFormat="1" ht="108" spans="1:15">
      <c r="A62" s="8">
        <v>30</v>
      </c>
      <c r="B62" s="9" t="s">
        <v>290</v>
      </c>
      <c r="C62" s="9" t="s">
        <v>291</v>
      </c>
      <c r="D62" s="9" t="s">
        <v>292</v>
      </c>
      <c r="E62" s="9" t="s">
        <v>114</v>
      </c>
      <c r="F62" s="9" t="s">
        <v>115</v>
      </c>
      <c r="G62" s="9" t="s">
        <v>293</v>
      </c>
      <c r="H62" s="9" t="s">
        <v>294</v>
      </c>
      <c r="I62" s="9">
        <v>434.0663</v>
      </c>
      <c r="J62" s="8"/>
      <c r="K62" s="8" t="s">
        <v>17</v>
      </c>
      <c r="L62" s="169"/>
      <c r="M62" s="169"/>
      <c r="N62" s="169"/>
      <c r="O62" s="169"/>
    </row>
    <row r="63" s="68" customFormat="1" ht="94.5" spans="1:15">
      <c r="A63" s="8">
        <v>31</v>
      </c>
      <c r="B63" s="9" t="s">
        <v>295</v>
      </c>
      <c r="C63" s="9" t="s">
        <v>291</v>
      </c>
      <c r="D63" s="9" t="s">
        <v>218</v>
      </c>
      <c r="E63" s="9" t="s">
        <v>114</v>
      </c>
      <c r="F63" s="9" t="s">
        <v>198</v>
      </c>
      <c r="G63" s="9" t="s">
        <v>296</v>
      </c>
      <c r="H63" s="9" t="s">
        <v>297</v>
      </c>
      <c r="I63" s="9">
        <v>178.8049</v>
      </c>
      <c r="J63" s="8"/>
      <c r="K63" s="8" t="s">
        <v>17</v>
      </c>
      <c r="L63" s="169"/>
      <c r="M63" s="169"/>
      <c r="N63" s="169"/>
      <c r="O63" s="169"/>
    </row>
    <row r="64" s="68" customFormat="1" ht="67.5" spans="1:15">
      <c r="A64" s="8">
        <v>32</v>
      </c>
      <c r="B64" s="9" t="s">
        <v>298</v>
      </c>
      <c r="C64" s="9" t="s">
        <v>291</v>
      </c>
      <c r="D64" s="9" t="s">
        <v>299</v>
      </c>
      <c r="E64" s="9" t="s">
        <v>114</v>
      </c>
      <c r="F64" s="9" t="s">
        <v>115</v>
      </c>
      <c r="G64" s="9" t="s">
        <v>300</v>
      </c>
      <c r="H64" s="9" t="s">
        <v>301</v>
      </c>
      <c r="I64" s="9">
        <v>199.536</v>
      </c>
      <c r="J64" s="8"/>
      <c r="K64" s="8" t="s">
        <v>17</v>
      </c>
      <c r="L64" s="169"/>
      <c r="M64" s="169"/>
      <c r="N64" s="169"/>
      <c r="O64" s="169"/>
    </row>
    <row r="65" s="68" customFormat="1" ht="81" spans="1:15">
      <c r="A65" s="8">
        <v>33</v>
      </c>
      <c r="B65" s="9" t="s">
        <v>302</v>
      </c>
      <c r="C65" s="9" t="s">
        <v>291</v>
      </c>
      <c r="D65" s="9" t="s">
        <v>303</v>
      </c>
      <c r="E65" s="9" t="s">
        <v>114</v>
      </c>
      <c r="F65" s="9" t="s">
        <v>115</v>
      </c>
      <c r="G65" s="9" t="s">
        <v>304</v>
      </c>
      <c r="H65" s="9" t="s">
        <v>305</v>
      </c>
      <c r="I65" s="9">
        <v>142.9077</v>
      </c>
      <c r="J65" s="8"/>
      <c r="K65" s="8" t="s">
        <v>17</v>
      </c>
      <c r="L65" s="169"/>
      <c r="M65" s="169"/>
      <c r="N65" s="169"/>
      <c r="O65" s="169"/>
    </row>
    <row r="66" s="68" customFormat="1" ht="54" spans="1:15">
      <c r="A66" s="8">
        <v>34</v>
      </c>
      <c r="B66" s="9" t="s">
        <v>306</v>
      </c>
      <c r="C66" s="9" t="s">
        <v>291</v>
      </c>
      <c r="D66" s="9" t="s">
        <v>190</v>
      </c>
      <c r="E66" s="9" t="s">
        <v>214</v>
      </c>
      <c r="F66" s="9" t="s">
        <v>186</v>
      </c>
      <c r="G66" s="9" t="s">
        <v>307</v>
      </c>
      <c r="H66" s="9" t="s">
        <v>308</v>
      </c>
      <c r="I66" s="9">
        <v>22.5908</v>
      </c>
      <c r="J66" s="8"/>
      <c r="K66" s="8" t="s">
        <v>17</v>
      </c>
      <c r="L66" s="169"/>
      <c r="M66" s="169"/>
      <c r="N66" s="169"/>
      <c r="O66" s="169"/>
    </row>
    <row r="67" s="68" customFormat="1" ht="54" spans="1:15">
      <c r="A67" s="8">
        <v>35</v>
      </c>
      <c r="B67" s="9" t="s">
        <v>309</v>
      </c>
      <c r="C67" s="9" t="s">
        <v>310</v>
      </c>
      <c r="D67" s="9" t="s">
        <v>190</v>
      </c>
      <c r="E67" s="9" t="s">
        <v>114</v>
      </c>
      <c r="F67" s="9" t="s">
        <v>186</v>
      </c>
      <c r="G67" s="9" t="s">
        <v>311</v>
      </c>
      <c r="H67" s="9" t="s">
        <v>312</v>
      </c>
      <c r="I67" s="9">
        <v>20</v>
      </c>
      <c r="J67" s="8"/>
      <c r="K67" s="8" t="s">
        <v>17</v>
      </c>
      <c r="L67" s="169"/>
      <c r="M67" s="169"/>
      <c r="N67" s="169"/>
      <c r="O67" s="169"/>
    </row>
    <row r="68" s="68" customFormat="1" ht="40.5" spans="1:15">
      <c r="A68" s="8">
        <v>36</v>
      </c>
      <c r="B68" s="9" t="s">
        <v>313</v>
      </c>
      <c r="C68" s="9" t="s">
        <v>310</v>
      </c>
      <c r="D68" s="9" t="s">
        <v>179</v>
      </c>
      <c r="E68" s="9" t="s">
        <v>314</v>
      </c>
      <c r="F68" s="9" t="s">
        <v>186</v>
      </c>
      <c r="G68" s="9" t="s">
        <v>315</v>
      </c>
      <c r="H68" s="9" t="s">
        <v>316</v>
      </c>
      <c r="I68" s="9">
        <v>72.2268</v>
      </c>
      <c r="J68" s="8"/>
      <c r="K68" s="8" t="s">
        <v>17</v>
      </c>
      <c r="L68" s="169"/>
      <c r="M68" s="169"/>
      <c r="N68" s="169"/>
      <c r="O68" s="169"/>
    </row>
    <row r="69" s="68" customFormat="1" ht="40.5" spans="1:15">
      <c r="A69" s="8">
        <v>37</v>
      </c>
      <c r="B69" s="9" t="s">
        <v>317</v>
      </c>
      <c r="C69" s="9" t="s">
        <v>310</v>
      </c>
      <c r="D69" s="9" t="s">
        <v>318</v>
      </c>
      <c r="E69" s="9" t="s">
        <v>114</v>
      </c>
      <c r="F69" s="9" t="s">
        <v>232</v>
      </c>
      <c r="G69" s="9" t="s">
        <v>319</v>
      </c>
      <c r="H69" s="9" t="s">
        <v>320</v>
      </c>
      <c r="I69" s="9">
        <v>35</v>
      </c>
      <c r="J69" s="8"/>
      <c r="K69" s="8" t="s">
        <v>17</v>
      </c>
      <c r="L69" s="169"/>
      <c r="M69" s="169"/>
      <c r="N69" s="169"/>
      <c r="O69" s="169"/>
    </row>
    <row r="70" s="68" customFormat="1" ht="27" spans="1:15">
      <c r="A70" s="8">
        <v>38</v>
      </c>
      <c r="B70" s="9" t="s">
        <v>321</v>
      </c>
      <c r="C70" s="9" t="s">
        <v>322</v>
      </c>
      <c r="D70" s="9" t="s">
        <v>136</v>
      </c>
      <c r="E70" s="9" t="s">
        <v>323</v>
      </c>
      <c r="F70" s="9" t="s">
        <v>324</v>
      </c>
      <c r="G70" s="9" t="s">
        <v>325</v>
      </c>
      <c r="H70" s="9" t="s">
        <v>326</v>
      </c>
      <c r="I70" s="9">
        <v>61.5507</v>
      </c>
      <c r="J70" s="8"/>
      <c r="K70" s="8" t="s">
        <v>17</v>
      </c>
      <c r="L70" s="169"/>
      <c r="M70" s="169"/>
      <c r="N70" s="169"/>
      <c r="O70" s="169"/>
    </row>
    <row r="71" s="68" customFormat="1" ht="40.5" spans="1:15">
      <c r="A71" s="8">
        <v>39</v>
      </c>
      <c r="B71" s="9" t="s">
        <v>327</v>
      </c>
      <c r="C71" s="9" t="s">
        <v>322</v>
      </c>
      <c r="D71" s="9" t="s">
        <v>190</v>
      </c>
      <c r="E71" s="9" t="s">
        <v>328</v>
      </c>
      <c r="F71" s="9" t="s">
        <v>329</v>
      </c>
      <c r="G71" s="9" t="s">
        <v>330</v>
      </c>
      <c r="H71" s="177" t="s">
        <v>331</v>
      </c>
      <c r="I71" s="9">
        <v>15.24</v>
      </c>
      <c r="J71" s="8"/>
      <c r="K71" s="8" t="s">
        <v>283</v>
      </c>
      <c r="L71" s="170"/>
      <c r="M71" s="169"/>
      <c r="N71" s="169"/>
      <c r="O71" s="169"/>
    </row>
    <row r="72" s="68" customFormat="1" ht="27" spans="1:15">
      <c r="A72" s="8">
        <v>40</v>
      </c>
      <c r="B72" s="9" t="s">
        <v>332</v>
      </c>
      <c r="C72" s="9" t="s">
        <v>130</v>
      </c>
      <c r="D72" s="9" t="s">
        <v>131</v>
      </c>
      <c r="E72" s="9" t="s">
        <v>114</v>
      </c>
      <c r="F72" s="9" t="s">
        <v>115</v>
      </c>
      <c r="G72" s="9" t="s">
        <v>333</v>
      </c>
      <c r="H72" s="9" t="s">
        <v>333</v>
      </c>
      <c r="I72" s="9">
        <v>200</v>
      </c>
      <c r="J72" s="8"/>
      <c r="K72" s="8" t="s">
        <v>17</v>
      </c>
      <c r="L72" s="169"/>
      <c r="M72" s="169"/>
      <c r="N72" s="169"/>
      <c r="O72" s="169"/>
    </row>
    <row r="73" s="68" customFormat="1" ht="27" spans="1:15">
      <c r="A73" s="8">
        <v>41</v>
      </c>
      <c r="B73" s="9" t="s">
        <v>334</v>
      </c>
      <c r="C73" s="9" t="s">
        <v>130</v>
      </c>
      <c r="D73" s="9" t="s">
        <v>335</v>
      </c>
      <c r="E73" s="9" t="s">
        <v>243</v>
      </c>
      <c r="F73" s="9" t="s">
        <v>115</v>
      </c>
      <c r="G73" s="9" t="s">
        <v>336</v>
      </c>
      <c r="H73" s="9" t="s">
        <v>337</v>
      </c>
      <c r="I73" s="9">
        <v>80</v>
      </c>
      <c r="J73" s="8"/>
      <c r="K73" s="8" t="s">
        <v>17</v>
      </c>
      <c r="L73" s="170"/>
      <c r="M73" s="169"/>
      <c r="N73" s="169"/>
      <c r="O73" s="169"/>
    </row>
    <row r="74" s="68" customFormat="1" ht="54" spans="1:15">
      <c r="A74" s="8">
        <v>42</v>
      </c>
      <c r="B74" s="9" t="s">
        <v>338</v>
      </c>
      <c r="C74" s="9" t="s">
        <v>130</v>
      </c>
      <c r="D74" s="9" t="s">
        <v>339</v>
      </c>
      <c r="E74" s="9" t="s">
        <v>243</v>
      </c>
      <c r="F74" s="9" t="s">
        <v>115</v>
      </c>
      <c r="G74" s="9" t="s">
        <v>340</v>
      </c>
      <c r="H74" s="9" t="s">
        <v>341</v>
      </c>
      <c r="I74" s="9">
        <v>65</v>
      </c>
      <c r="J74" s="8"/>
      <c r="K74" s="8" t="s">
        <v>17</v>
      </c>
      <c r="L74" s="169"/>
      <c r="M74" s="169"/>
      <c r="N74" s="169"/>
      <c r="O74" s="169"/>
    </row>
    <row r="75" s="68" customFormat="1" ht="40.5" spans="1:15">
      <c r="A75" s="8">
        <v>43</v>
      </c>
      <c r="B75" s="9" t="s">
        <v>342</v>
      </c>
      <c r="C75" s="9" t="s">
        <v>130</v>
      </c>
      <c r="D75" s="9" t="s">
        <v>131</v>
      </c>
      <c r="E75" s="9" t="s">
        <v>268</v>
      </c>
      <c r="F75" s="9" t="s">
        <v>269</v>
      </c>
      <c r="G75" s="9" t="s">
        <v>343</v>
      </c>
      <c r="H75" s="9" t="s">
        <v>344</v>
      </c>
      <c r="I75" s="9">
        <v>20</v>
      </c>
      <c r="J75" s="8"/>
      <c r="K75" s="8" t="s">
        <v>17</v>
      </c>
      <c r="L75" s="169"/>
      <c r="M75" s="169"/>
      <c r="N75" s="169"/>
      <c r="O75" s="169"/>
    </row>
    <row r="76" s="68" customFormat="1" ht="135" spans="1:15">
      <c r="A76" s="8">
        <v>44</v>
      </c>
      <c r="B76" s="9" t="s">
        <v>345</v>
      </c>
      <c r="C76" s="9" t="s">
        <v>161</v>
      </c>
      <c r="D76" s="9" t="s">
        <v>346</v>
      </c>
      <c r="E76" s="9" t="s">
        <v>347</v>
      </c>
      <c r="F76" s="9" t="s">
        <v>348</v>
      </c>
      <c r="G76" s="9" t="s">
        <v>349</v>
      </c>
      <c r="H76" s="9" t="s">
        <v>350</v>
      </c>
      <c r="I76" s="9">
        <v>1500</v>
      </c>
      <c r="J76" s="8"/>
      <c r="K76" s="8" t="s">
        <v>17</v>
      </c>
      <c r="L76" s="169"/>
      <c r="M76" s="169"/>
      <c r="N76" s="169"/>
      <c r="O76" s="169"/>
    </row>
    <row r="77" s="68" customFormat="1" ht="40.5" spans="1:15">
      <c r="A77" s="8">
        <v>45</v>
      </c>
      <c r="B77" s="9" t="s">
        <v>351</v>
      </c>
      <c r="C77" s="9" t="s">
        <v>161</v>
      </c>
      <c r="D77" s="9" t="s">
        <v>352</v>
      </c>
      <c r="E77" s="9" t="s">
        <v>114</v>
      </c>
      <c r="F77" s="9" t="s">
        <v>115</v>
      </c>
      <c r="G77" s="9" t="s">
        <v>353</v>
      </c>
      <c r="H77" s="9" t="s">
        <v>354</v>
      </c>
      <c r="I77" s="9">
        <v>400</v>
      </c>
      <c r="J77" s="8"/>
      <c r="K77" s="8" t="s">
        <v>17</v>
      </c>
      <c r="L77" s="169"/>
      <c r="M77" s="169"/>
      <c r="N77" s="169"/>
      <c r="O77" s="169"/>
    </row>
    <row r="78" s="68" customFormat="1" ht="310.5" spans="1:15">
      <c r="A78" s="8">
        <v>46</v>
      </c>
      <c r="B78" s="9" t="s">
        <v>355</v>
      </c>
      <c r="C78" s="9" t="s">
        <v>161</v>
      </c>
      <c r="D78" s="9" t="s">
        <v>144</v>
      </c>
      <c r="E78" s="9" t="s">
        <v>356</v>
      </c>
      <c r="F78" s="9" t="s">
        <v>357</v>
      </c>
      <c r="G78" s="9" t="s">
        <v>206</v>
      </c>
      <c r="H78" s="9" t="s">
        <v>207</v>
      </c>
      <c r="I78" s="9">
        <v>100</v>
      </c>
      <c r="J78" s="8"/>
      <c r="K78" s="8" t="s">
        <v>17</v>
      </c>
      <c r="L78" s="169"/>
      <c r="M78" s="169"/>
      <c r="N78" s="169"/>
      <c r="O78" s="169"/>
    </row>
    <row r="79" s="68" customFormat="1" ht="94.5" spans="1:15">
      <c r="A79" s="8">
        <v>47</v>
      </c>
      <c r="B79" s="9" t="s">
        <v>358</v>
      </c>
      <c r="C79" s="9" t="s">
        <v>161</v>
      </c>
      <c r="D79" s="9" t="s">
        <v>346</v>
      </c>
      <c r="E79" s="9" t="s">
        <v>240</v>
      </c>
      <c r="F79" s="9" t="s">
        <v>115</v>
      </c>
      <c r="G79" s="9" t="s">
        <v>359</v>
      </c>
      <c r="H79" s="9" t="s">
        <v>360</v>
      </c>
      <c r="I79" s="9">
        <v>125</v>
      </c>
      <c r="J79" s="8"/>
      <c r="K79" s="8" t="s">
        <v>17</v>
      </c>
      <c r="L79" s="169"/>
      <c r="M79" s="169"/>
      <c r="N79" s="169"/>
      <c r="O79" s="169"/>
    </row>
    <row r="80" s="68" customFormat="1" ht="108" spans="1:15">
      <c r="A80" s="8">
        <v>48</v>
      </c>
      <c r="B80" s="9" t="s">
        <v>361</v>
      </c>
      <c r="C80" s="9" t="s">
        <v>161</v>
      </c>
      <c r="D80" s="9" t="s">
        <v>346</v>
      </c>
      <c r="E80" s="9" t="s">
        <v>362</v>
      </c>
      <c r="F80" s="9" t="s">
        <v>186</v>
      </c>
      <c r="G80" s="9" t="s">
        <v>363</v>
      </c>
      <c r="H80" s="9" t="s">
        <v>364</v>
      </c>
      <c r="I80" s="9">
        <v>40</v>
      </c>
      <c r="J80" s="8"/>
      <c r="K80" s="8" t="s">
        <v>17</v>
      </c>
      <c r="L80" s="169"/>
      <c r="M80" s="169"/>
      <c r="N80" s="169"/>
      <c r="O80" s="169"/>
    </row>
    <row r="81" s="68" customFormat="1" ht="121.5" spans="1:15">
      <c r="A81" s="8">
        <v>49</v>
      </c>
      <c r="B81" s="9" t="s">
        <v>365</v>
      </c>
      <c r="C81" s="9" t="s">
        <v>161</v>
      </c>
      <c r="D81" s="9" t="s">
        <v>366</v>
      </c>
      <c r="E81" s="9" t="s">
        <v>367</v>
      </c>
      <c r="F81" s="9" t="s">
        <v>198</v>
      </c>
      <c r="G81" s="9" t="s">
        <v>368</v>
      </c>
      <c r="H81" s="9" t="s">
        <v>369</v>
      </c>
      <c r="I81" s="9">
        <v>50</v>
      </c>
      <c r="J81" s="8"/>
      <c r="K81" s="8" t="s">
        <v>18</v>
      </c>
      <c r="L81" s="169"/>
      <c r="M81" s="169"/>
      <c r="N81" s="169"/>
      <c r="O81" s="169"/>
    </row>
    <row r="82" s="68" customFormat="1" ht="94.5" spans="1:15">
      <c r="A82" s="8">
        <v>50</v>
      </c>
      <c r="B82" s="9" t="s">
        <v>370</v>
      </c>
      <c r="C82" s="9" t="s">
        <v>161</v>
      </c>
      <c r="D82" s="9" t="s">
        <v>162</v>
      </c>
      <c r="E82" s="9" t="s">
        <v>371</v>
      </c>
      <c r="F82" s="9" t="s">
        <v>186</v>
      </c>
      <c r="G82" s="9" t="s">
        <v>372</v>
      </c>
      <c r="H82" s="9" t="s">
        <v>373</v>
      </c>
      <c r="I82" s="9">
        <v>130</v>
      </c>
      <c r="J82" s="8"/>
      <c r="K82" s="8" t="s">
        <v>18</v>
      </c>
      <c r="L82" s="169"/>
      <c r="M82" s="169"/>
      <c r="N82" s="169"/>
      <c r="O82" s="169"/>
    </row>
    <row r="83" s="68" customFormat="1" ht="67.5" spans="1:15">
      <c r="A83" s="8">
        <v>51</v>
      </c>
      <c r="B83" s="9" t="s">
        <v>374</v>
      </c>
      <c r="C83" s="9" t="s">
        <v>161</v>
      </c>
      <c r="D83" s="9" t="s">
        <v>346</v>
      </c>
      <c r="E83" s="9" t="s">
        <v>114</v>
      </c>
      <c r="F83" s="9" t="s">
        <v>186</v>
      </c>
      <c r="G83" s="9" t="s">
        <v>375</v>
      </c>
      <c r="H83" s="9" t="s">
        <v>376</v>
      </c>
      <c r="I83" s="9">
        <v>15.7924</v>
      </c>
      <c r="J83" s="8"/>
      <c r="K83" s="8" t="s">
        <v>283</v>
      </c>
      <c r="L83" s="169"/>
      <c r="M83" s="169"/>
      <c r="N83" s="169"/>
      <c r="O83" s="169"/>
    </row>
    <row r="84" s="68" customFormat="1" ht="162" spans="1:15">
      <c r="A84" s="8">
        <v>52</v>
      </c>
      <c r="B84" s="9" t="s">
        <v>377</v>
      </c>
      <c r="C84" s="9" t="s">
        <v>119</v>
      </c>
      <c r="D84" s="9" t="s">
        <v>120</v>
      </c>
      <c r="E84" s="9" t="s">
        <v>198</v>
      </c>
      <c r="F84" s="9" t="s">
        <v>378</v>
      </c>
      <c r="G84" s="9" t="s">
        <v>379</v>
      </c>
      <c r="H84" s="9" t="s">
        <v>380</v>
      </c>
      <c r="I84" s="9">
        <v>100</v>
      </c>
      <c r="J84" s="8"/>
      <c r="K84" s="8" t="s">
        <v>17</v>
      </c>
      <c r="L84" s="169"/>
      <c r="M84" s="169"/>
      <c r="N84" s="169"/>
      <c r="O84" s="169"/>
    </row>
    <row r="85" s="68" customFormat="1" ht="40.5" spans="1:15">
      <c r="A85" s="8">
        <v>53</v>
      </c>
      <c r="B85" s="9" t="s">
        <v>381</v>
      </c>
      <c r="C85" s="9" t="s">
        <v>119</v>
      </c>
      <c r="D85" s="9" t="s">
        <v>120</v>
      </c>
      <c r="E85" s="9" t="s">
        <v>114</v>
      </c>
      <c r="F85" s="9" t="s">
        <v>186</v>
      </c>
      <c r="G85" s="9" t="s">
        <v>382</v>
      </c>
      <c r="H85" s="9" t="s">
        <v>383</v>
      </c>
      <c r="I85" s="9">
        <v>50</v>
      </c>
      <c r="J85" s="27"/>
      <c r="K85" s="8" t="s">
        <v>17</v>
      </c>
      <c r="L85" s="169"/>
      <c r="M85" s="169"/>
      <c r="N85" s="169"/>
      <c r="O85" s="169"/>
    </row>
    <row r="86" s="68" customFormat="1" ht="27" spans="1:15">
      <c r="A86" s="8">
        <v>54</v>
      </c>
      <c r="B86" s="9" t="s">
        <v>384</v>
      </c>
      <c r="C86" s="9" t="s">
        <v>119</v>
      </c>
      <c r="D86" s="9" t="s">
        <v>120</v>
      </c>
      <c r="E86" s="9" t="s">
        <v>257</v>
      </c>
      <c r="F86" s="9" t="s">
        <v>186</v>
      </c>
      <c r="G86" s="9" t="s">
        <v>385</v>
      </c>
      <c r="H86" s="9" t="s">
        <v>386</v>
      </c>
      <c r="I86" s="9">
        <v>40</v>
      </c>
      <c r="J86" s="27"/>
      <c r="K86" s="8" t="s">
        <v>17</v>
      </c>
      <c r="L86" s="170"/>
      <c r="M86" s="169"/>
      <c r="N86" s="169"/>
      <c r="O86" s="169"/>
    </row>
    <row r="87" s="68" customFormat="1" ht="189" spans="1:15">
      <c r="A87" s="8">
        <v>55</v>
      </c>
      <c r="B87" s="9" t="s">
        <v>387</v>
      </c>
      <c r="C87" s="9" t="s">
        <v>388</v>
      </c>
      <c r="D87" s="9" t="s">
        <v>389</v>
      </c>
      <c r="E87" s="9" t="s">
        <v>390</v>
      </c>
      <c r="F87" s="9" t="s">
        <v>391</v>
      </c>
      <c r="G87" s="9" t="s">
        <v>392</v>
      </c>
      <c r="H87" s="8" t="s">
        <v>393</v>
      </c>
      <c r="I87" s="9">
        <v>84.649</v>
      </c>
      <c r="J87" s="27"/>
      <c r="K87" s="8" t="s">
        <v>17</v>
      </c>
      <c r="L87" s="169"/>
      <c r="M87" s="169"/>
      <c r="N87" s="169"/>
      <c r="O87" s="169"/>
    </row>
    <row r="88" s="68" customFormat="1" ht="94.5" spans="1:15">
      <c r="A88" s="8">
        <v>56</v>
      </c>
      <c r="B88" s="9" t="s">
        <v>394</v>
      </c>
      <c r="C88" s="9" t="s">
        <v>150</v>
      </c>
      <c r="D88" s="9" t="s">
        <v>151</v>
      </c>
      <c r="E88" s="9" t="s">
        <v>180</v>
      </c>
      <c r="F88" s="9" t="s">
        <v>395</v>
      </c>
      <c r="G88" s="9" t="s">
        <v>396</v>
      </c>
      <c r="H88" s="9" t="s">
        <v>397</v>
      </c>
      <c r="I88" s="9">
        <v>200</v>
      </c>
      <c r="J88" s="27"/>
      <c r="K88" s="8" t="s">
        <v>17</v>
      </c>
      <c r="L88" s="169"/>
      <c r="M88" s="169"/>
      <c r="N88" s="169"/>
      <c r="O88" s="169"/>
    </row>
    <row r="89" s="68" customFormat="1" ht="54" spans="1:15">
      <c r="A89" s="8">
        <v>57</v>
      </c>
      <c r="B89" s="9" t="s">
        <v>398</v>
      </c>
      <c r="C89" s="9" t="s">
        <v>150</v>
      </c>
      <c r="D89" s="9" t="s">
        <v>209</v>
      </c>
      <c r="E89" s="9" t="s">
        <v>180</v>
      </c>
      <c r="F89" s="9" t="s">
        <v>395</v>
      </c>
      <c r="G89" s="9" t="s">
        <v>399</v>
      </c>
      <c r="H89" s="9" t="s">
        <v>400</v>
      </c>
      <c r="I89" s="9">
        <v>48</v>
      </c>
      <c r="J89" s="27"/>
      <c r="K89" s="8" t="s">
        <v>17</v>
      </c>
      <c r="L89" s="169"/>
      <c r="M89" s="169"/>
      <c r="N89" s="169"/>
      <c r="O89" s="169"/>
    </row>
    <row r="90" s="68" customFormat="1" ht="54" spans="1:15">
      <c r="A90" s="8">
        <v>58</v>
      </c>
      <c r="B90" s="9" t="s">
        <v>401</v>
      </c>
      <c r="C90" s="9" t="s">
        <v>150</v>
      </c>
      <c r="D90" s="9" t="s">
        <v>402</v>
      </c>
      <c r="E90" s="9" t="s">
        <v>240</v>
      </c>
      <c r="F90" s="9" t="s">
        <v>403</v>
      </c>
      <c r="G90" s="9" t="s">
        <v>404</v>
      </c>
      <c r="H90" s="9" t="s">
        <v>405</v>
      </c>
      <c r="I90" s="9">
        <v>48</v>
      </c>
      <c r="J90" s="27"/>
      <c r="K90" s="8" t="s">
        <v>18</v>
      </c>
      <c r="L90" s="169"/>
      <c r="M90" s="169"/>
      <c r="N90" s="169"/>
      <c r="O90" s="169"/>
    </row>
    <row r="91" s="68" customFormat="1" ht="54" spans="1:15">
      <c r="A91" s="8">
        <v>59</v>
      </c>
      <c r="B91" s="9" t="s">
        <v>406</v>
      </c>
      <c r="C91" s="9" t="s">
        <v>150</v>
      </c>
      <c r="D91" s="9" t="s">
        <v>407</v>
      </c>
      <c r="E91" s="9" t="s">
        <v>408</v>
      </c>
      <c r="F91" s="9" t="s">
        <v>409</v>
      </c>
      <c r="G91" s="9" t="s">
        <v>410</v>
      </c>
      <c r="H91" s="9" t="s">
        <v>411</v>
      </c>
      <c r="I91" s="9">
        <v>190.4816</v>
      </c>
      <c r="J91" s="27"/>
      <c r="K91" s="8" t="s">
        <v>18</v>
      </c>
      <c r="L91" s="169"/>
      <c r="M91" s="169"/>
      <c r="N91" s="169"/>
      <c r="O91" s="169"/>
    </row>
    <row r="92" s="68" customFormat="1" ht="40.5" spans="1:15">
      <c r="A92" s="8">
        <v>60</v>
      </c>
      <c r="B92" s="9" t="s">
        <v>412</v>
      </c>
      <c r="C92" s="9" t="s">
        <v>150</v>
      </c>
      <c r="D92" s="9" t="s">
        <v>413</v>
      </c>
      <c r="E92" s="9" t="s">
        <v>408</v>
      </c>
      <c r="F92" s="9" t="s">
        <v>409</v>
      </c>
      <c r="G92" s="9" t="s">
        <v>414</v>
      </c>
      <c r="H92" s="9" t="s">
        <v>415</v>
      </c>
      <c r="I92" s="9">
        <v>18</v>
      </c>
      <c r="J92" s="27"/>
      <c r="K92" s="8" t="s">
        <v>17</v>
      </c>
      <c r="L92" s="169"/>
      <c r="M92" s="169"/>
      <c r="N92" s="169"/>
      <c r="O92" s="169"/>
    </row>
    <row r="93" s="68" customFormat="1" ht="310.5" spans="1:15">
      <c r="A93" s="8">
        <v>61</v>
      </c>
      <c r="B93" s="9" t="s">
        <v>416</v>
      </c>
      <c r="C93" s="9" t="s">
        <v>150</v>
      </c>
      <c r="D93" s="9" t="s">
        <v>144</v>
      </c>
      <c r="E93" s="9" t="s">
        <v>180</v>
      </c>
      <c r="F93" s="9" t="s">
        <v>417</v>
      </c>
      <c r="G93" s="9" t="s">
        <v>206</v>
      </c>
      <c r="H93" s="9" t="s">
        <v>207</v>
      </c>
      <c r="I93" s="9">
        <v>100</v>
      </c>
      <c r="J93" s="27"/>
      <c r="K93" s="8" t="s">
        <v>17</v>
      </c>
      <c r="L93" s="169"/>
      <c r="M93" s="169"/>
      <c r="N93" s="169"/>
      <c r="O93" s="169"/>
    </row>
    <row r="94" s="68" customFormat="1" ht="108" spans="1:15">
      <c r="A94" s="8">
        <v>62</v>
      </c>
      <c r="B94" s="9" t="s">
        <v>418</v>
      </c>
      <c r="C94" s="9" t="s">
        <v>141</v>
      </c>
      <c r="D94" s="9" t="s">
        <v>419</v>
      </c>
      <c r="E94" s="9" t="s">
        <v>114</v>
      </c>
      <c r="F94" s="9" t="s">
        <v>232</v>
      </c>
      <c r="G94" s="9" t="s">
        <v>420</v>
      </c>
      <c r="H94" s="9" t="s">
        <v>421</v>
      </c>
      <c r="I94" s="9">
        <v>289.6475</v>
      </c>
      <c r="J94" s="27"/>
      <c r="K94" s="8" t="s">
        <v>17</v>
      </c>
      <c r="L94" s="169"/>
      <c r="M94" s="169"/>
      <c r="N94" s="169"/>
      <c r="O94" s="169"/>
    </row>
    <row r="95" s="68" customFormat="1" ht="67.5" spans="1:15">
      <c r="A95" s="8">
        <v>63</v>
      </c>
      <c r="B95" s="9" t="s">
        <v>422</v>
      </c>
      <c r="C95" s="9" t="s">
        <v>141</v>
      </c>
      <c r="D95" s="9" t="s">
        <v>423</v>
      </c>
      <c r="E95" s="9" t="s">
        <v>114</v>
      </c>
      <c r="F95" s="9" t="s">
        <v>232</v>
      </c>
      <c r="G95" s="9" t="s">
        <v>424</v>
      </c>
      <c r="H95" s="9" t="s">
        <v>425</v>
      </c>
      <c r="I95" s="9">
        <v>216</v>
      </c>
      <c r="J95" s="27"/>
      <c r="K95" s="8" t="s">
        <v>17</v>
      </c>
      <c r="L95" s="169"/>
      <c r="M95" s="169"/>
      <c r="N95" s="169"/>
      <c r="O95" s="169"/>
    </row>
    <row r="96" s="68" customFormat="1" ht="27" spans="1:15">
      <c r="A96" s="8">
        <v>64</v>
      </c>
      <c r="B96" s="9" t="s">
        <v>426</v>
      </c>
      <c r="C96" s="9" t="s">
        <v>141</v>
      </c>
      <c r="D96" s="9" t="s">
        <v>427</v>
      </c>
      <c r="E96" s="9" t="s">
        <v>428</v>
      </c>
      <c r="F96" s="9" t="s">
        <v>186</v>
      </c>
      <c r="G96" s="9" t="s">
        <v>429</v>
      </c>
      <c r="H96" s="9" t="s">
        <v>430</v>
      </c>
      <c r="I96" s="9">
        <v>100</v>
      </c>
      <c r="J96" s="27"/>
      <c r="K96" s="8" t="s">
        <v>17</v>
      </c>
      <c r="L96" s="169"/>
      <c r="M96" s="169"/>
      <c r="N96" s="169"/>
      <c r="O96" s="169"/>
    </row>
    <row r="97" s="68" customFormat="1" ht="27" spans="1:15">
      <c r="A97" s="8">
        <v>65</v>
      </c>
      <c r="B97" s="9" t="s">
        <v>431</v>
      </c>
      <c r="C97" s="9" t="s">
        <v>141</v>
      </c>
      <c r="D97" s="9" t="s">
        <v>432</v>
      </c>
      <c r="E97" s="9" t="s">
        <v>114</v>
      </c>
      <c r="F97" s="9" t="s">
        <v>115</v>
      </c>
      <c r="G97" s="9" t="s">
        <v>433</v>
      </c>
      <c r="H97" s="9" t="s">
        <v>434</v>
      </c>
      <c r="I97" s="9">
        <v>100</v>
      </c>
      <c r="J97" s="27"/>
      <c r="K97" s="8" t="s">
        <v>17</v>
      </c>
      <c r="L97" s="169"/>
      <c r="M97" s="169"/>
      <c r="N97" s="169"/>
      <c r="O97" s="169"/>
    </row>
    <row r="98" s="68" customFormat="1" ht="27" spans="1:15">
      <c r="A98" s="8">
        <v>66</v>
      </c>
      <c r="B98" s="9" t="s">
        <v>435</v>
      </c>
      <c r="C98" s="9" t="s">
        <v>141</v>
      </c>
      <c r="D98" s="9" t="s">
        <v>423</v>
      </c>
      <c r="E98" s="9" t="s">
        <v>114</v>
      </c>
      <c r="F98" s="9" t="s">
        <v>186</v>
      </c>
      <c r="G98" s="9" t="s">
        <v>436</v>
      </c>
      <c r="H98" s="9" t="s">
        <v>430</v>
      </c>
      <c r="I98" s="9">
        <v>100</v>
      </c>
      <c r="J98" s="27"/>
      <c r="K98" s="8" t="s">
        <v>17</v>
      </c>
      <c r="L98" s="169"/>
      <c r="M98" s="169"/>
      <c r="N98" s="169"/>
      <c r="O98" s="169"/>
    </row>
    <row r="99" s="68" customFormat="1" ht="54" spans="1:15">
      <c r="A99" s="8">
        <v>67</v>
      </c>
      <c r="B99" s="9" t="s">
        <v>437</v>
      </c>
      <c r="C99" s="9" t="s">
        <v>141</v>
      </c>
      <c r="D99" s="9" t="s">
        <v>438</v>
      </c>
      <c r="E99" s="9" t="s">
        <v>114</v>
      </c>
      <c r="F99" s="9" t="s">
        <v>186</v>
      </c>
      <c r="G99" s="9" t="s">
        <v>439</v>
      </c>
      <c r="H99" s="9" t="s">
        <v>440</v>
      </c>
      <c r="I99" s="9">
        <v>29.0861</v>
      </c>
      <c r="J99" s="27"/>
      <c r="K99" s="8" t="s">
        <v>17</v>
      </c>
      <c r="L99" s="169"/>
      <c r="M99" s="169"/>
      <c r="N99" s="169"/>
      <c r="O99" s="169"/>
    </row>
    <row r="100" s="68" customFormat="1" ht="121.5" spans="1:15">
      <c r="A100" s="8">
        <v>68</v>
      </c>
      <c r="B100" s="9" t="s">
        <v>441</v>
      </c>
      <c r="C100" s="9" t="s">
        <v>135</v>
      </c>
      <c r="D100" s="9" t="s">
        <v>136</v>
      </c>
      <c r="E100" s="9" t="s">
        <v>197</v>
      </c>
      <c r="F100" s="9" t="s">
        <v>442</v>
      </c>
      <c r="G100" s="9" t="s">
        <v>443</v>
      </c>
      <c r="H100" s="9" t="s">
        <v>444</v>
      </c>
      <c r="I100" s="9">
        <v>100</v>
      </c>
      <c r="J100" s="27"/>
      <c r="K100" s="8" t="s">
        <v>17</v>
      </c>
      <c r="L100" s="169"/>
      <c r="M100" s="169"/>
      <c r="N100" s="169"/>
      <c r="O100" s="169"/>
    </row>
    <row r="101" s="68" customFormat="1" ht="148.5" spans="1:15">
      <c r="A101" s="8">
        <v>69</v>
      </c>
      <c r="B101" s="9" t="s">
        <v>445</v>
      </c>
      <c r="C101" s="9" t="s">
        <v>135</v>
      </c>
      <c r="D101" s="9" t="s">
        <v>446</v>
      </c>
      <c r="E101" s="9" t="s">
        <v>447</v>
      </c>
      <c r="F101" s="9" t="s">
        <v>357</v>
      </c>
      <c r="G101" s="9" t="s">
        <v>448</v>
      </c>
      <c r="H101" s="9" t="s">
        <v>449</v>
      </c>
      <c r="I101" s="9">
        <v>102.98</v>
      </c>
      <c r="J101" s="27"/>
      <c r="K101" s="8" t="s">
        <v>17</v>
      </c>
      <c r="L101" s="169"/>
      <c r="M101" s="169"/>
      <c r="N101" s="169"/>
      <c r="O101" s="169"/>
    </row>
    <row r="102" s="68" customFormat="1" ht="40.5" spans="1:15">
      <c r="A102" s="8">
        <v>70</v>
      </c>
      <c r="B102" s="9" t="s">
        <v>450</v>
      </c>
      <c r="C102" s="9" t="s">
        <v>135</v>
      </c>
      <c r="D102" s="9" t="s">
        <v>451</v>
      </c>
      <c r="E102" s="9" t="s">
        <v>114</v>
      </c>
      <c r="F102" s="9" t="s">
        <v>186</v>
      </c>
      <c r="G102" s="9" t="s">
        <v>452</v>
      </c>
      <c r="H102" s="9" t="s">
        <v>320</v>
      </c>
      <c r="I102" s="9">
        <v>19.9998</v>
      </c>
      <c r="J102" s="27"/>
      <c r="K102" s="8" t="s">
        <v>17</v>
      </c>
      <c r="L102" s="169"/>
      <c r="M102" s="169"/>
      <c r="N102" s="169"/>
      <c r="O102" s="169"/>
    </row>
    <row r="103" s="68" customFormat="1" ht="310.5" spans="1:15">
      <c r="A103" s="8">
        <v>71</v>
      </c>
      <c r="B103" s="9" t="s">
        <v>453</v>
      </c>
      <c r="C103" s="9" t="s">
        <v>135</v>
      </c>
      <c r="D103" s="9" t="s">
        <v>144</v>
      </c>
      <c r="E103" s="9" t="s">
        <v>180</v>
      </c>
      <c r="F103" s="9" t="s">
        <v>417</v>
      </c>
      <c r="G103" s="9" t="s">
        <v>206</v>
      </c>
      <c r="H103" s="9" t="s">
        <v>207</v>
      </c>
      <c r="I103" s="9">
        <v>100</v>
      </c>
      <c r="J103" s="27"/>
      <c r="K103" s="8" t="s">
        <v>17</v>
      </c>
      <c r="L103" s="169"/>
      <c r="M103" s="169"/>
      <c r="N103" s="169"/>
      <c r="O103" s="169"/>
    </row>
    <row r="104" s="68" customFormat="1" ht="27" spans="1:15">
      <c r="A104" s="8">
        <v>72</v>
      </c>
      <c r="B104" s="9" t="s">
        <v>454</v>
      </c>
      <c r="C104" s="9" t="s">
        <v>138</v>
      </c>
      <c r="D104" s="9" t="s">
        <v>158</v>
      </c>
      <c r="E104" s="9" t="s">
        <v>408</v>
      </c>
      <c r="F104" s="9" t="s">
        <v>357</v>
      </c>
      <c r="G104" s="9" t="s">
        <v>271</v>
      </c>
      <c r="H104" s="9" t="s">
        <v>271</v>
      </c>
      <c r="I104" s="9">
        <v>200</v>
      </c>
      <c r="J104" s="27"/>
      <c r="K104" s="8" t="s">
        <v>17</v>
      </c>
      <c r="L104" s="169"/>
      <c r="M104" s="169"/>
      <c r="N104" s="169"/>
      <c r="O104" s="169"/>
    </row>
    <row r="105" s="68" customFormat="1" ht="27" spans="1:15">
      <c r="A105" s="8">
        <v>73</v>
      </c>
      <c r="B105" s="9" t="s">
        <v>455</v>
      </c>
      <c r="C105" s="9" t="s">
        <v>138</v>
      </c>
      <c r="D105" s="9" t="s">
        <v>456</v>
      </c>
      <c r="E105" s="9" t="s">
        <v>114</v>
      </c>
      <c r="F105" s="9" t="s">
        <v>186</v>
      </c>
      <c r="G105" s="9" t="s">
        <v>457</v>
      </c>
      <c r="H105" s="9" t="s">
        <v>457</v>
      </c>
      <c r="I105" s="9">
        <v>66.4</v>
      </c>
      <c r="J105" s="27"/>
      <c r="K105" s="8" t="s">
        <v>17</v>
      </c>
      <c r="L105" s="169"/>
      <c r="M105" s="169"/>
      <c r="N105" s="169"/>
      <c r="O105" s="169"/>
    </row>
    <row r="106" s="68" customFormat="1" ht="283.5" spans="1:15">
      <c r="A106" s="8">
        <v>74</v>
      </c>
      <c r="B106" s="9" t="s">
        <v>458</v>
      </c>
      <c r="C106" s="9" t="s">
        <v>122</v>
      </c>
      <c r="D106" s="9" t="s">
        <v>123</v>
      </c>
      <c r="E106" s="9" t="s">
        <v>114</v>
      </c>
      <c r="F106" s="9" t="s">
        <v>186</v>
      </c>
      <c r="G106" s="9" t="s">
        <v>459</v>
      </c>
      <c r="H106" s="9" t="s">
        <v>460</v>
      </c>
      <c r="I106" s="9">
        <v>22.05</v>
      </c>
      <c r="J106" s="27"/>
      <c r="K106" s="8" t="s">
        <v>17</v>
      </c>
      <c r="L106" s="169"/>
      <c r="M106" s="169"/>
      <c r="N106" s="169"/>
      <c r="O106" s="169"/>
    </row>
    <row r="107" s="68" customFormat="1" ht="54" spans="1:15">
      <c r="A107" s="8">
        <v>75</v>
      </c>
      <c r="B107" s="9" t="s">
        <v>461</v>
      </c>
      <c r="C107" s="9" t="s">
        <v>122</v>
      </c>
      <c r="D107" s="9" t="s">
        <v>123</v>
      </c>
      <c r="E107" s="9" t="s">
        <v>240</v>
      </c>
      <c r="F107" s="9" t="s">
        <v>198</v>
      </c>
      <c r="G107" s="9" t="s">
        <v>462</v>
      </c>
      <c r="H107" s="9" t="s">
        <v>462</v>
      </c>
      <c r="I107" s="9">
        <v>1.2</v>
      </c>
      <c r="J107" s="27"/>
      <c r="K107" s="8" t="s">
        <v>17</v>
      </c>
      <c r="L107" s="169"/>
      <c r="M107" s="169"/>
      <c r="N107" s="169"/>
      <c r="O107" s="169"/>
    </row>
    <row r="108" s="68" customFormat="1" ht="94.5" spans="1:15">
      <c r="A108" s="8">
        <v>76</v>
      </c>
      <c r="B108" s="9" t="s">
        <v>463</v>
      </c>
      <c r="C108" s="9" t="s">
        <v>122</v>
      </c>
      <c r="D108" s="9" t="s">
        <v>464</v>
      </c>
      <c r="E108" s="9" t="s">
        <v>114</v>
      </c>
      <c r="F108" s="9" t="s">
        <v>186</v>
      </c>
      <c r="G108" s="9" t="s">
        <v>465</v>
      </c>
      <c r="H108" s="9" t="s">
        <v>466</v>
      </c>
      <c r="I108" s="9">
        <v>39.971</v>
      </c>
      <c r="J108" s="27"/>
      <c r="K108" s="8" t="s">
        <v>17</v>
      </c>
      <c r="L108" s="169"/>
      <c r="M108" s="169"/>
      <c r="N108" s="169"/>
      <c r="O108" s="169"/>
    </row>
    <row r="109" s="68" customFormat="1" ht="40.5" spans="1:15">
      <c r="A109" s="8">
        <v>77</v>
      </c>
      <c r="B109" s="9" t="s">
        <v>467</v>
      </c>
      <c r="C109" s="9" t="s">
        <v>122</v>
      </c>
      <c r="D109" s="9" t="s">
        <v>123</v>
      </c>
      <c r="E109" s="9" t="s">
        <v>240</v>
      </c>
      <c r="F109" s="9" t="s">
        <v>115</v>
      </c>
      <c r="G109" s="9" t="s">
        <v>281</v>
      </c>
      <c r="H109" s="8" t="s">
        <v>468</v>
      </c>
      <c r="I109" s="9">
        <v>1.92</v>
      </c>
      <c r="J109" s="27"/>
      <c r="K109" s="8" t="s">
        <v>283</v>
      </c>
      <c r="L109" s="169"/>
      <c r="M109" s="169"/>
      <c r="N109" s="169"/>
      <c r="O109" s="169"/>
    </row>
    <row r="110" s="96" customFormat="1" ht="67.5" spans="1:15">
      <c r="A110" s="8">
        <v>78</v>
      </c>
      <c r="B110" s="8" t="s">
        <v>469</v>
      </c>
      <c r="C110" s="8" t="s">
        <v>141</v>
      </c>
      <c r="D110" s="8" t="s">
        <v>438</v>
      </c>
      <c r="E110" s="8">
        <v>20230103</v>
      </c>
      <c r="F110" s="8" t="s">
        <v>115</v>
      </c>
      <c r="G110" s="8" t="s">
        <v>470</v>
      </c>
      <c r="H110" s="8" t="s">
        <v>471</v>
      </c>
      <c r="I110" s="28">
        <v>73.451459</v>
      </c>
      <c r="J110" s="29"/>
      <c r="K110" s="29" t="s">
        <v>472</v>
      </c>
      <c r="L110" s="182"/>
      <c r="M110" s="182"/>
      <c r="N110" s="182"/>
      <c r="O110" s="182"/>
    </row>
    <row r="111" s="96" customFormat="1" ht="148.5" spans="1:15">
      <c r="A111" s="8">
        <v>79</v>
      </c>
      <c r="B111" s="8" t="s">
        <v>473</v>
      </c>
      <c r="C111" s="8" t="s">
        <v>122</v>
      </c>
      <c r="D111" s="8" t="s">
        <v>474</v>
      </c>
      <c r="E111" s="8">
        <v>20230103</v>
      </c>
      <c r="F111" s="8" t="s">
        <v>115</v>
      </c>
      <c r="G111" s="8" t="s">
        <v>475</v>
      </c>
      <c r="H111" s="8" t="s">
        <v>476</v>
      </c>
      <c r="I111" s="28">
        <v>102</v>
      </c>
      <c r="J111" s="29"/>
      <c r="K111" s="29" t="s">
        <v>472</v>
      </c>
      <c r="L111" s="182"/>
      <c r="M111" s="182"/>
      <c r="N111" s="182"/>
      <c r="O111" s="182"/>
    </row>
    <row r="112" s="96" customFormat="1" ht="81" spans="1:15">
      <c r="A112" s="8">
        <v>80</v>
      </c>
      <c r="B112" s="8" t="s">
        <v>477</v>
      </c>
      <c r="C112" s="8" t="s">
        <v>125</v>
      </c>
      <c r="D112" s="8" t="s">
        <v>126</v>
      </c>
      <c r="E112" s="8">
        <v>20230103</v>
      </c>
      <c r="F112" s="8" t="s">
        <v>115</v>
      </c>
      <c r="G112" s="8" t="s">
        <v>478</v>
      </c>
      <c r="H112" s="8" t="s">
        <v>479</v>
      </c>
      <c r="I112" s="28">
        <v>30</v>
      </c>
      <c r="J112" s="29"/>
      <c r="K112" s="29" t="s">
        <v>472</v>
      </c>
      <c r="L112" s="182"/>
      <c r="M112" s="182"/>
      <c r="N112" s="182"/>
      <c r="O112" s="182"/>
    </row>
    <row r="113" s="96" customFormat="1" ht="67.5" spans="1:15">
      <c r="A113" s="8">
        <v>81</v>
      </c>
      <c r="B113" s="8" t="s">
        <v>480</v>
      </c>
      <c r="C113" s="8" t="s">
        <v>146</v>
      </c>
      <c r="D113" s="8" t="s">
        <v>147</v>
      </c>
      <c r="E113" s="8">
        <v>20230103</v>
      </c>
      <c r="F113" s="8" t="s">
        <v>115</v>
      </c>
      <c r="G113" s="8" t="s">
        <v>481</v>
      </c>
      <c r="H113" s="8" t="s">
        <v>482</v>
      </c>
      <c r="I113" s="28">
        <v>20</v>
      </c>
      <c r="J113" s="29"/>
      <c r="K113" s="29" t="s">
        <v>472</v>
      </c>
      <c r="L113" s="182"/>
      <c r="M113" s="182"/>
      <c r="N113" s="182"/>
      <c r="O113" s="182"/>
    </row>
    <row r="114" s="96" customFormat="1" ht="81" spans="1:15">
      <c r="A114" s="8">
        <v>82</v>
      </c>
      <c r="B114" s="8" t="s">
        <v>483</v>
      </c>
      <c r="C114" s="8" t="s">
        <v>161</v>
      </c>
      <c r="D114" s="8" t="s">
        <v>484</v>
      </c>
      <c r="E114" s="8">
        <v>20230103</v>
      </c>
      <c r="F114" s="8" t="s">
        <v>115</v>
      </c>
      <c r="G114" s="31" t="s">
        <v>485</v>
      </c>
      <c r="H114" s="8" t="s">
        <v>486</v>
      </c>
      <c r="I114" s="28">
        <v>32</v>
      </c>
      <c r="J114" s="29"/>
      <c r="K114" s="29" t="s">
        <v>472</v>
      </c>
      <c r="L114" s="182"/>
      <c r="M114" s="182"/>
      <c r="N114" s="182"/>
      <c r="O114" s="182"/>
    </row>
    <row r="115" s="96" customFormat="1" ht="94.5" spans="1:15">
      <c r="A115" s="8">
        <v>83</v>
      </c>
      <c r="B115" s="8" t="s">
        <v>487</v>
      </c>
      <c r="C115" s="8" t="s">
        <v>161</v>
      </c>
      <c r="D115" s="8" t="s">
        <v>484</v>
      </c>
      <c r="E115" s="8">
        <v>20230103</v>
      </c>
      <c r="F115" s="8" t="s">
        <v>115</v>
      </c>
      <c r="G115" s="8" t="s">
        <v>488</v>
      </c>
      <c r="H115" s="8" t="s">
        <v>489</v>
      </c>
      <c r="I115" s="28">
        <v>75</v>
      </c>
      <c r="J115" s="29"/>
      <c r="K115" s="29" t="s">
        <v>472</v>
      </c>
      <c r="L115" s="182"/>
      <c r="M115" s="182"/>
      <c r="N115" s="182"/>
      <c r="O115" s="182"/>
    </row>
    <row r="116" s="96" customFormat="1" ht="94.5" spans="1:15">
      <c r="A116" s="8">
        <v>84</v>
      </c>
      <c r="B116" s="8" t="s">
        <v>490</v>
      </c>
      <c r="C116" s="8" t="s">
        <v>130</v>
      </c>
      <c r="D116" s="8" t="s">
        <v>491</v>
      </c>
      <c r="E116" s="8">
        <v>20230103</v>
      </c>
      <c r="F116" s="8" t="s">
        <v>115</v>
      </c>
      <c r="G116" s="8" t="s">
        <v>492</v>
      </c>
      <c r="H116" s="8" t="s">
        <v>493</v>
      </c>
      <c r="I116" s="28">
        <v>320</v>
      </c>
      <c r="J116" s="29"/>
      <c r="K116" s="29" t="s">
        <v>472</v>
      </c>
      <c r="L116" s="182"/>
      <c r="M116" s="182"/>
      <c r="N116" s="182"/>
      <c r="O116" s="182"/>
    </row>
    <row r="117" s="96" customFormat="1" ht="108" spans="1:15">
      <c r="A117" s="8">
        <v>85</v>
      </c>
      <c r="B117" s="8" t="s">
        <v>494</v>
      </c>
      <c r="C117" s="8" t="s">
        <v>161</v>
      </c>
      <c r="D117" s="8" t="s">
        <v>495</v>
      </c>
      <c r="E117" s="8">
        <v>20230103</v>
      </c>
      <c r="F117" s="8" t="s">
        <v>115</v>
      </c>
      <c r="G117" s="8" t="s">
        <v>496</v>
      </c>
      <c r="H117" s="8" t="s">
        <v>497</v>
      </c>
      <c r="I117" s="28">
        <v>74.98643</v>
      </c>
      <c r="J117" s="29"/>
      <c r="K117" s="29" t="s">
        <v>472</v>
      </c>
      <c r="L117" s="182"/>
      <c r="M117" s="182"/>
      <c r="N117" s="182"/>
      <c r="O117" s="182"/>
    </row>
    <row r="118" s="96" customFormat="1" ht="121.5" spans="1:15">
      <c r="A118" s="8">
        <v>86</v>
      </c>
      <c r="B118" s="8" t="s">
        <v>498</v>
      </c>
      <c r="C118" s="8" t="s">
        <v>125</v>
      </c>
      <c r="D118" s="8" t="s">
        <v>499</v>
      </c>
      <c r="E118" s="8">
        <v>20230103</v>
      </c>
      <c r="F118" s="8" t="s">
        <v>115</v>
      </c>
      <c r="G118" s="32" t="s">
        <v>500</v>
      </c>
      <c r="H118" s="32" t="s">
        <v>501</v>
      </c>
      <c r="I118" s="28">
        <v>9</v>
      </c>
      <c r="J118" s="29"/>
      <c r="K118" s="29" t="s">
        <v>472</v>
      </c>
      <c r="L118" s="182"/>
      <c r="M118" s="182"/>
      <c r="N118" s="182"/>
      <c r="O118" s="182"/>
    </row>
    <row r="119" s="96" customFormat="1" ht="94.5" spans="1:15">
      <c r="A119" s="8">
        <v>87</v>
      </c>
      <c r="B119" s="8" t="s">
        <v>502</v>
      </c>
      <c r="C119" s="8" t="s">
        <v>125</v>
      </c>
      <c r="D119" s="8" t="s">
        <v>126</v>
      </c>
      <c r="E119" s="8">
        <v>20230830</v>
      </c>
      <c r="F119" s="8" t="s">
        <v>115</v>
      </c>
      <c r="G119" s="33" t="s">
        <v>503</v>
      </c>
      <c r="H119" s="33" t="s">
        <v>504</v>
      </c>
      <c r="I119" s="28">
        <v>14</v>
      </c>
      <c r="J119" s="29"/>
      <c r="K119" s="29" t="s">
        <v>472</v>
      </c>
      <c r="L119" s="182"/>
      <c r="M119" s="182"/>
      <c r="N119" s="182"/>
      <c r="O119" s="182"/>
    </row>
    <row r="120" s="96" customFormat="1" ht="54" spans="1:15">
      <c r="A120" s="8">
        <v>88</v>
      </c>
      <c r="B120" s="8" t="s">
        <v>505</v>
      </c>
      <c r="C120" s="8" t="s">
        <v>171</v>
      </c>
      <c r="D120" s="8" t="s">
        <v>506</v>
      </c>
      <c r="E120" s="8">
        <v>20230103</v>
      </c>
      <c r="F120" s="8" t="s">
        <v>115</v>
      </c>
      <c r="G120" s="8" t="s">
        <v>507</v>
      </c>
      <c r="H120" s="8" t="s">
        <v>508</v>
      </c>
      <c r="I120" s="28">
        <v>20.4</v>
      </c>
      <c r="J120" s="29"/>
      <c r="K120" s="29" t="s">
        <v>472</v>
      </c>
      <c r="L120" s="182"/>
      <c r="M120" s="182"/>
      <c r="N120" s="182"/>
      <c r="O120" s="182"/>
    </row>
    <row r="121" s="96" customFormat="1" ht="40.5" spans="1:15">
      <c r="A121" s="8">
        <v>89</v>
      </c>
      <c r="B121" s="8" t="s">
        <v>509</v>
      </c>
      <c r="C121" s="8" t="s">
        <v>171</v>
      </c>
      <c r="D121" s="8" t="s">
        <v>218</v>
      </c>
      <c r="E121" s="8">
        <v>20230103</v>
      </c>
      <c r="F121" s="8" t="s">
        <v>115</v>
      </c>
      <c r="G121" s="8" t="s">
        <v>510</v>
      </c>
      <c r="H121" s="8" t="s">
        <v>511</v>
      </c>
      <c r="I121" s="28">
        <v>49.5</v>
      </c>
      <c r="J121" s="29"/>
      <c r="K121" s="29" t="s">
        <v>472</v>
      </c>
      <c r="L121" s="182"/>
      <c r="M121" s="182"/>
      <c r="N121" s="182"/>
      <c r="O121" s="182"/>
    </row>
    <row r="122" s="96" customFormat="1" ht="189" spans="1:15">
      <c r="A122" s="8">
        <v>90</v>
      </c>
      <c r="B122" s="8" t="s">
        <v>512</v>
      </c>
      <c r="C122" s="8" t="s">
        <v>161</v>
      </c>
      <c r="D122" s="8" t="s">
        <v>162</v>
      </c>
      <c r="E122" s="8">
        <v>20230103</v>
      </c>
      <c r="F122" s="8" t="s">
        <v>115</v>
      </c>
      <c r="G122" s="8" t="s">
        <v>513</v>
      </c>
      <c r="H122" s="8" t="s">
        <v>393</v>
      </c>
      <c r="I122" s="28">
        <v>61.5</v>
      </c>
      <c r="J122" s="29"/>
      <c r="K122" s="29" t="s">
        <v>472</v>
      </c>
      <c r="L122" s="182"/>
      <c r="M122" s="182"/>
      <c r="N122" s="182"/>
      <c r="O122" s="182"/>
    </row>
    <row r="123" s="147" customFormat="1" ht="37.5" spans="1:15">
      <c r="A123" s="178" t="s">
        <v>514</v>
      </c>
      <c r="B123" s="5" t="s">
        <v>37</v>
      </c>
      <c r="C123" s="179"/>
      <c r="D123" s="179"/>
      <c r="E123" s="179"/>
      <c r="F123" s="179"/>
      <c r="G123" s="179"/>
      <c r="H123" s="179"/>
      <c r="I123" s="174">
        <f>I124+I125</f>
        <v>1567.987</v>
      </c>
      <c r="J123" s="165"/>
      <c r="K123" s="165"/>
      <c r="L123" s="166"/>
      <c r="M123" s="166"/>
      <c r="N123" s="166"/>
      <c r="O123" s="183"/>
    </row>
    <row r="124" s="68" customFormat="1" ht="67.5" spans="1:15">
      <c r="A124" s="8">
        <v>1</v>
      </c>
      <c r="B124" s="9" t="s">
        <v>515</v>
      </c>
      <c r="C124" s="9" t="s">
        <v>322</v>
      </c>
      <c r="D124" s="9" t="s">
        <v>190</v>
      </c>
      <c r="E124" s="9" t="s">
        <v>114</v>
      </c>
      <c r="F124" s="9" t="s">
        <v>186</v>
      </c>
      <c r="G124" s="9" t="s">
        <v>516</v>
      </c>
      <c r="H124" s="9" t="s">
        <v>517</v>
      </c>
      <c r="I124" s="9">
        <v>1109.75</v>
      </c>
      <c r="J124" s="8"/>
      <c r="K124" s="8" t="s">
        <v>17</v>
      </c>
      <c r="L124" s="170"/>
      <c r="M124" s="169"/>
      <c r="N124" s="169"/>
      <c r="O124" s="169"/>
    </row>
    <row r="125" s="68" customFormat="1" ht="67.5" spans="1:15">
      <c r="A125" s="8">
        <v>2</v>
      </c>
      <c r="B125" s="9" t="s">
        <v>518</v>
      </c>
      <c r="C125" s="9" t="s">
        <v>322</v>
      </c>
      <c r="D125" s="9" t="s">
        <v>120</v>
      </c>
      <c r="E125" s="9" t="s">
        <v>114</v>
      </c>
      <c r="F125" s="9" t="s">
        <v>186</v>
      </c>
      <c r="G125" s="9" t="s">
        <v>516</v>
      </c>
      <c r="H125" s="9" t="s">
        <v>517</v>
      </c>
      <c r="I125" s="9">
        <v>458.237</v>
      </c>
      <c r="J125" s="8"/>
      <c r="K125" s="8" t="s">
        <v>519</v>
      </c>
      <c r="L125" s="169"/>
      <c r="M125" s="169"/>
      <c r="N125" s="169"/>
      <c r="O125" s="169"/>
    </row>
    <row r="126" s="68" customFormat="1" ht="37.5" spans="1:15">
      <c r="A126" s="13" t="s">
        <v>520</v>
      </c>
      <c r="B126" s="180" t="s">
        <v>41</v>
      </c>
      <c r="C126" s="181"/>
      <c r="D126" s="181"/>
      <c r="E126" s="181"/>
      <c r="F126" s="181"/>
      <c r="G126" s="181"/>
      <c r="H126" s="181"/>
      <c r="I126" s="184">
        <f>I127+I128</f>
        <v>594.873838</v>
      </c>
      <c r="J126" s="8"/>
      <c r="K126" s="8"/>
      <c r="L126" s="169"/>
      <c r="M126" s="169"/>
      <c r="N126" s="169"/>
      <c r="O126" s="169"/>
    </row>
    <row r="127" s="68" customFormat="1" ht="108" spans="1:15">
      <c r="A127" s="8">
        <v>1</v>
      </c>
      <c r="B127" s="8" t="s">
        <v>521</v>
      </c>
      <c r="C127" s="8" t="s">
        <v>171</v>
      </c>
      <c r="D127" s="8" t="s">
        <v>522</v>
      </c>
      <c r="E127" s="8" t="s">
        <v>114</v>
      </c>
      <c r="F127" s="8" t="s">
        <v>115</v>
      </c>
      <c r="G127" s="8" t="s">
        <v>523</v>
      </c>
      <c r="H127" s="8" t="s">
        <v>524</v>
      </c>
      <c r="I127" s="27">
        <v>295.676954</v>
      </c>
      <c r="J127" s="8"/>
      <c r="K127" s="8" t="s">
        <v>17</v>
      </c>
      <c r="L127" s="169"/>
      <c r="M127" s="169"/>
      <c r="N127" s="169"/>
      <c r="O127" s="169"/>
    </row>
    <row r="128" s="68" customFormat="1" ht="54" spans="1:15">
      <c r="A128" s="25" t="s">
        <v>525</v>
      </c>
      <c r="B128" s="8" t="s">
        <v>526</v>
      </c>
      <c r="C128" s="8" t="s">
        <v>144</v>
      </c>
      <c r="D128" s="8" t="s">
        <v>527</v>
      </c>
      <c r="E128" s="8" t="s">
        <v>114</v>
      </c>
      <c r="F128" s="8" t="s">
        <v>115</v>
      </c>
      <c r="G128" s="8" t="s">
        <v>528</v>
      </c>
      <c r="H128" s="8" t="s">
        <v>529</v>
      </c>
      <c r="I128" s="35">
        <v>299.196884</v>
      </c>
      <c r="J128" s="8"/>
      <c r="K128" s="8" t="s">
        <v>17</v>
      </c>
      <c r="L128" s="170"/>
      <c r="M128" s="169"/>
      <c r="N128" s="169"/>
      <c r="O128" s="169"/>
    </row>
    <row r="138" spans="5:5">
      <c r="E138" s="149" t="s">
        <v>530</v>
      </c>
    </row>
    <row r="144" spans="5:5">
      <c r="E144" s="149" t="s">
        <v>530</v>
      </c>
    </row>
  </sheetData>
  <autoFilter ref="A4:P128">
    <extLst/>
  </autoFilter>
  <mergeCells count="12">
    <mergeCell ref="A1:B1"/>
    <mergeCell ref="A2:K2"/>
    <mergeCell ref="E3:F3"/>
    <mergeCell ref="A3:A4"/>
    <mergeCell ref="B3:B4"/>
    <mergeCell ref="C3:C4"/>
    <mergeCell ref="D3:D4"/>
    <mergeCell ref="G3:G4"/>
    <mergeCell ref="H3:H4"/>
    <mergeCell ref="I3:I4"/>
    <mergeCell ref="J3:J4"/>
    <mergeCell ref="K3:K4"/>
  </mergeCells>
  <conditionalFormatting sqref="B63">
    <cfRule type="duplicateValues" dxfId="0" priority="10"/>
  </conditionalFormatting>
  <conditionalFormatting sqref="B68">
    <cfRule type="duplicateValues" dxfId="0" priority="6"/>
  </conditionalFormatting>
  <conditionalFormatting sqref="B72">
    <cfRule type="duplicateValues" dxfId="0" priority="4"/>
  </conditionalFormatting>
  <conditionalFormatting sqref="B34:B41">
    <cfRule type="duplicateValues" dxfId="0" priority="9"/>
  </conditionalFormatting>
  <conditionalFormatting sqref="B79:B82">
    <cfRule type="duplicateValues" dxfId="1" priority="7"/>
  </conditionalFormatting>
  <conditionalFormatting sqref="B85:B109">
    <cfRule type="duplicateValues" dxfId="1" priority="5"/>
  </conditionalFormatting>
  <conditionalFormatting sqref="C76:C77">
    <cfRule type="expression" dxfId="2" priority="8">
      <formula>$Y76&lt;&gt;$Z76</formula>
    </cfRule>
  </conditionalFormatting>
  <pageMargins left="0.550694444444444" right="0.432638888888889" top="0.629861111111111" bottom="0.354166666666667" header="0.298611111111111" footer="0.298611111111111"/>
  <pageSetup paperSize="9" scale="82" fitToHeight="0" orientation="landscape" horizontalDpi="600"/>
  <headerFooter>
    <oddFooter>&amp;C第 &amp;P 页，共 &amp;N 页</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K170"/>
  <sheetViews>
    <sheetView workbookViewId="0">
      <pane ySplit="5" topLeftCell="A6" activePane="bottomLeft" state="frozen"/>
      <selection/>
      <selection pane="bottomLeft" activeCell="I135" sqref="I135"/>
    </sheetView>
  </sheetViews>
  <sheetFormatPr defaultColWidth="9" defaultRowHeight="13.5"/>
  <cols>
    <col min="1" max="1" width="7" style="120" customWidth="1"/>
    <col min="2" max="2" width="23.2583333333333" style="121" customWidth="1"/>
    <col min="3" max="3" width="14.25" style="121" customWidth="1"/>
    <col min="4" max="4" width="14.625" style="121" customWidth="1"/>
    <col min="5" max="5" width="12.5" style="121" customWidth="1"/>
    <col min="6" max="6" width="12" style="121" customWidth="1"/>
    <col min="7" max="7" width="29.5" style="121" customWidth="1"/>
    <col min="8" max="8" width="38" style="121" customWidth="1"/>
    <col min="9" max="9" width="17.375" style="122" customWidth="1"/>
    <col min="10" max="10" width="6.85" style="122" hidden="1" customWidth="1"/>
    <col min="11" max="11" width="18.625" style="123" hidden="1" customWidth="1"/>
    <col min="12" max="16384" width="9" style="98"/>
  </cols>
  <sheetData>
    <row r="1" s="65" customFormat="1" ht="14.25" spans="1:11">
      <c r="A1" s="124" t="s">
        <v>531</v>
      </c>
      <c r="B1" s="125"/>
      <c r="C1" s="126"/>
      <c r="D1" s="126"/>
      <c r="E1" s="121"/>
      <c r="F1" s="121"/>
      <c r="G1" s="126"/>
      <c r="H1" s="126"/>
      <c r="I1" s="132"/>
      <c r="J1" s="132"/>
      <c r="K1" s="133"/>
    </row>
    <row r="2" s="65" customFormat="1" ht="25.5" spans="1:11">
      <c r="A2" s="127" t="s">
        <v>532</v>
      </c>
      <c r="B2" s="127"/>
      <c r="C2" s="127"/>
      <c r="D2" s="127"/>
      <c r="E2" s="127"/>
      <c r="F2" s="127"/>
      <c r="G2" s="127"/>
      <c r="H2" s="127"/>
      <c r="I2" s="134"/>
      <c r="J2" s="134"/>
      <c r="K2" s="135"/>
    </row>
    <row r="3" s="65" customFormat="1" ht="18.75" spans="1:11">
      <c r="A3" s="77" t="s">
        <v>103</v>
      </c>
      <c r="B3" s="77" t="s">
        <v>4</v>
      </c>
      <c r="C3" s="77" t="s">
        <v>104</v>
      </c>
      <c r="D3" s="77" t="s">
        <v>6</v>
      </c>
      <c r="E3" s="78" t="s">
        <v>7</v>
      </c>
      <c r="F3" s="78"/>
      <c r="G3" s="77" t="s">
        <v>105</v>
      </c>
      <c r="H3" s="77" t="s">
        <v>10</v>
      </c>
      <c r="I3" s="86" t="s">
        <v>106</v>
      </c>
      <c r="J3" s="13" t="s">
        <v>13</v>
      </c>
      <c r="K3" s="13" t="s">
        <v>13</v>
      </c>
    </row>
    <row r="4" s="66" customFormat="1" ht="29" customHeight="1" spans="1:11">
      <c r="A4" s="77"/>
      <c r="B4" s="77"/>
      <c r="C4" s="77"/>
      <c r="D4" s="77"/>
      <c r="E4" s="128" t="s">
        <v>107</v>
      </c>
      <c r="F4" s="128" t="s">
        <v>108</v>
      </c>
      <c r="G4" s="77"/>
      <c r="H4" s="77"/>
      <c r="I4" s="86"/>
      <c r="J4" s="13"/>
      <c r="K4" s="13"/>
    </row>
    <row r="5" s="117" customFormat="1" ht="18.75" spans="1:11">
      <c r="A5" s="78"/>
      <c r="B5" s="77" t="s">
        <v>11</v>
      </c>
      <c r="C5" s="78"/>
      <c r="D5" s="78"/>
      <c r="E5" s="129"/>
      <c r="F5" s="129"/>
      <c r="G5" s="78"/>
      <c r="H5" s="78"/>
      <c r="I5" s="88">
        <f>I6+I87+I90+I133+I117</f>
        <v>8924.887484</v>
      </c>
      <c r="J5" s="88"/>
      <c r="K5" s="136"/>
    </row>
    <row r="6" s="118" customFormat="1" ht="18.75" spans="1:11">
      <c r="A6" s="5" t="s">
        <v>109</v>
      </c>
      <c r="B6" s="5" t="s">
        <v>48</v>
      </c>
      <c r="C6" s="130"/>
      <c r="D6" s="130"/>
      <c r="E6" s="130"/>
      <c r="F6" s="130"/>
      <c r="G6" s="130"/>
      <c r="H6" s="130"/>
      <c r="I6" s="137">
        <f>SUM(I7:I86)</f>
        <v>5631.460192</v>
      </c>
      <c r="J6" s="137"/>
      <c r="K6" s="12"/>
    </row>
    <row r="7" s="68" customFormat="1" ht="148.5" hidden="1" spans="1:11">
      <c r="A7" s="25" t="s">
        <v>533</v>
      </c>
      <c r="B7" s="9" t="s">
        <v>534</v>
      </c>
      <c r="C7" s="9" t="s">
        <v>70</v>
      </c>
      <c r="D7" s="9" t="s">
        <v>179</v>
      </c>
      <c r="E7" s="9" t="s">
        <v>214</v>
      </c>
      <c r="F7" s="9" t="s">
        <v>115</v>
      </c>
      <c r="G7" s="9" t="s">
        <v>535</v>
      </c>
      <c r="H7" s="9" t="s">
        <v>536</v>
      </c>
      <c r="I7" s="36">
        <v>125</v>
      </c>
      <c r="J7" s="37"/>
      <c r="K7" s="138" t="s">
        <v>18</v>
      </c>
    </row>
    <row r="8" s="68" customFormat="1" ht="40.5" hidden="1" spans="1:11">
      <c r="A8" s="25" t="s">
        <v>525</v>
      </c>
      <c r="B8" s="9" t="s">
        <v>537</v>
      </c>
      <c r="C8" s="9" t="s">
        <v>70</v>
      </c>
      <c r="D8" s="9" t="s">
        <v>179</v>
      </c>
      <c r="E8" s="9" t="s">
        <v>114</v>
      </c>
      <c r="F8" s="9" t="s">
        <v>186</v>
      </c>
      <c r="G8" s="9" t="s">
        <v>538</v>
      </c>
      <c r="H8" s="109" t="s">
        <v>539</v>
      </c>
      <c r="I8" s="36">
        <v>17.41</v>
      </c>
      <c r="J8" s="37"/>
      <c r="K8" s="138" t="s">
        <v>17</v>
      </c>
    </row>
    <row r="9" s="68" customFormat="1" ht="40.5" hidden="1" spans="1:11">
      <c r="A9" s="25" t="s">
        <v>540</v>
      </c>
      <c r="B9" s="9" t="s">
        <v>541</v>
      </c>
      <c r="C9" s="9" t="s">
        <v>70</v>
      </c>
      <c r="D9" s="9" t="s">
        <v>185</v>
      </c>
      <c r="E9" s="9" t="s">
        <v>542</v>
      </c>
      <c r="F9" s="9" t="s">
        <v>115</v>
      </c>
      <c r="G9" s="9" t="s">
        <v>543</v>
      </c>
      <c r="H9" s="8" t="s">
        <v>544</v>
      </c>
      <c r="I9" s="36">
        <v>31.5</v>
      </c>
      <c r="J9" s="37"/>
      <c r="K9" s="138" t="s">
        <v>17</v>
      </c>
    </row>
    <row r="10" s="68" customFormat="1" ht="27" hidden="1" spans="1:11">
      <c r="A10" s="25" t="s">
        <v>545</v>
      </c>
      <c r="B10" s="9" t="s">
        <v>546</v>
      </c>
      <c r="C10" s="9" t="s">
        <v>70</v>
      </c>
      <c r="D10" s="9" t="s">
        <v>179</v>
      </c>
      <c r="E10" s="9" t="s">
        <v>240</v>
      </c>
      <c r="F10" s="9" t="s">
        <v>186</v>
      </c>
      <c r="G10" s="9" t="s">
        <v>547</v>
      </c>
      <c r="H10" s="8" t="s">
        <v>544</v>
      </c>
      <c r="I10" s="36">
        <v>67.5</v>
      </c>
      <c r="J10" s="37"/>
      <c r="K10" s="138" t="s">
        <v>17</v>
      </c>
    </row>
    <row r="11" s="68" customFormat="1" ht="27" hidden="1" spans="1:11">
      <c r="A11" s="25" t="s">
        <v>548</v>
      </c>
      <c r="B11" s="9" t="s">
        <v>549</v>
      </c>
      <c r="C11" s="9" t="s">
        <v>171</v>
      </c>
      <c r="D11" s="9" t="s">
        <v>550</v>
      </c>
      <c r="E11" s="9" t="s">
        <v>114</v>
      </c>
      <c r="F11" s="9" t="s">
        <v>115</v>
      </c>
      <c r="G11" s="9" t="s">
        <v>551</v>
      </c>
      <c r="H11" s="9" t="s">
        <v>552</v>
      </c>
      <c r="I11" s="36">
        <v>15</v>
      </c>
      <c r="J11" s="37"/>
      <c r="K11" s="138" t="s">
        <v>17</v>
      </c>
    </row>
    <row r="12" s="68" customFormat="1" ht="27" hidden="1" spans="1:11">
      <c r="A12" s="25" t="s">
        <v>553</v>
      </c>
      <c r="B12" s="9" t="s">
        <v>554</v>
      </c>
      <c r="C12" s="9" t="s">
        <v>125</v>
      </c>
      <c r="D12" s="9" t="s">
        <v>126</v>
      </c>
      <c r="E12" s="9" t="s">
        <v>214</v>
      </c>
      <c r="F12" s="9" t="s">
        <v>186</v>
      </c>
      <c r="G12" s="9" t="s">
        <v>555</v>
      </c>
      <c r="H12" s="9" t="s">
        <v>556</v>
      </c>
      <c r="I12" s="36">
        <v>30</v>
      </c>
      <c r="J12" s="37"/>
      <c r="K12" s="138" t="s">
        <v>17</v>
      </c>
    </row>
    <row r="13" s="68" customFormat="1" ht="54" hidden="1" spans="1:11">
      <c r="A13" s="25" t="s">
        <v>557</v>
      </c>
      <c r="B13" s="9" t="s">
        <v>558</v>
      </c>
      <c r="C13" s="9" t="s">
        <v>125</v>
      </c>
      <c r="D13" s="9" t="s">
        <v>559</v>
      </c>
      <c r="E13" s="9" t="s">
        <v>214</v>
      </c>
      <c r="F13" s="9" t="s">
        <v>186</v>
      </c>
      <c r="G13" s="9" t="s">
        <v>560</v>
      </c>
      <c r="H13" s="131" t="s">
        <v>561</v>
      </c>
      <c r="I13" s="36">
        <v>35.8</v>
      </c>
      <c r="J13" s="37"/>
      <c r="K13" s="138" t="s">
        <v>17</v>
      </c>
    </row>
    <row r="14" s="68" customFormat="1" ht="40.5" hidden="1" spans="1:11">
      <c r="A14" s="25" t="s">
        <v>562</v>
      </c>
      <c r="B14" s="9" t="s">
        <v>563</v>
      </c>
      <c r="C14" s="9" t="s">
        <v>146</v>
      </c>
      <c r="D14" s="9" t="s">
        <v>303</v>
      </c>
      <c r="E14" s="9" t="s">
        <v>268</v>
      </c>
      <c r="F14" s="9" t="s">
        <v>269</v>
      </c>
      <c r="G14" s="9" t="s">
        <v>564</v>
      </c>
      <c r="H14" s="9" t="s">
        <v>565</v>
      </c>
      <c r="I14" s="36">
        <v>29.4986</v>
      </c>
      <c r="J14" s="37"/>
      <c r="K14" s="138" t="s">
        <v>17</v>
      </c>
    </row>
    <row r="15" s="68" customFormat="1" ht="40.5" hidden="1" spans="1:11">
      <c r="A15" s="25" t="s">
        <v>566</v>
      </c>
      <c r="B15" s="9" t="s">
        <v>567</v>
      </c>
      <c r="C15" s="9" t="s">
        <v>568</v>
      </c>
      <c r="D15" s="9" t="s">
        <v>151</v>
      </c>
      <c r="E15" s="9" t="s">
        <v>114</v>
      </c>
      <c r="F15" s="9" t="s">
        <v>115</v>
      </c>
      <c r="G15" s="9" t="s">
        <v>569</v>
      </c>
      <c r="H15" s="9" t="s">
        <v>570</v>
      </c>
      <c r="I15" s="36">
        <v>30.6667</v>
      </c>
      <c r="J15" s="37"/>
      <c r="K15" s="138" t="s">
        <v>17</v>
      </c>
    </row>
    <row r="16" s="68" customFormat="1" ht="67.5" hidden="1" spans="1:11">
      <c r="A16" s="25" t="s">
        <v>571</v>
      </c>
      <c r="B16" s="9" t="s">
        <v>572</v>
      </c>
      <c r="C16" s="9" t="s">
        <v>568</v>
      </c>
      <c r="D16" s="9" t="s">
        <v>573</v>
      </c>
      <c r="E16" s="9" t="s">
        <v>114</v>
      </c>
      <c r="F16" s="9" t="s">
        <v>186</v>
      </c>
      <c r="G16" s="9" t="s">
        <v>574</v>
      </c>
      <c r="H16" s="9" t="s">
        <v>575</v>
      </c>
      <c r="I16" s="36">
        <v>88</v>
      </c>
      <c r="J16" s="37"/>
      <c r="K16" s="138" t="s">
        <v>17</v>
      </c>
    </row>
    <row r="17" s="68" customFormat="1" ht="54" hidden="1" spans="1:11">
      <c r="A17" s="25" t="s">
        <v>576</v>
      </c>
      <c r="B17" s="9" t="s">
        <v>577</v>
      </c>
      <c r="C17" s="9" t="s">
        <v>568</v>
      </c>
      <c r="D17" s="9" t="s">
        <v>578</v>
      </c>
      <c r="E17" s="9" t="s">
        <v>114</v>
      </c>
      <c r="F17" s="9" t="s">
        <v>186</v>
      </c>
      <c r="G17" s="9" t="s">
        <v>579</v>
      </c>
      <c r="H17" s="9" t="s">
        <v>580</v>
      </c>
      <c r="I17" s="36">
        <v>40</v>
      </c>
      <c r="J17" s="37"/>
      <c r="K17" s="138" t="s">
        <v>17</v>
      </c>
    </row>
    <row r="18" s="68" customFormat="1" ht="40.5" hidden="1" spans="1:11">
      <c r="A18" s="25" t="s">
        <v>581</v>
      </c>
      <c r="B18" s="9" t="s">
        <v>582</v>
      </c>
      <c r="C18" s="9" t="s">
        <v>568</v>
      </c>
      <c r="D18" s="9" t="s">
        <v>139</v>
      </c>
      <c r="E18" s="9" t="s">
        <v>114</v>
      </c>
      <c r="F18" s="9" t="s">
        <v>583</v>
      </c>
      <c r="G18" s="39" t="s">
        <v>584</v>
      </c>
      <c r="H18" s="8" t="s">
        <v>585</v>
      </c>
      <c r="I18" s="36">
        <v>76</v>
      </c>
      <c r="J18" s="37"/>
      <c r="K18" s="138" t="s">
        <v>17</v>
      </c>
    </row>
    <row r="19" s="68" customFormat="1" ht="81" hidden="1" spans="1:11">
      <c r="A19" s="25" t="s">
        <v>586</v>
      </c>
      <c r="B19" s="9" t="s">
        <v>587</v>
      </c>
      <c r="C19" s="9" t="s">
        <v>568</v>
      </c>
      <c r="D19" s="9" t="s">
        <v>147</v>
      </c>
      <c r="E19" s="9" t="s">
        <v>114</v>
      </c>
      <c r="F19" s="9" t="s">
        <v>115</v>
      </c>
      <c r="G19" s="9" t="s">
        <v>588</v>
      </c>
      <c r="H19" s="9" t="s">
        <v>589</v>
      </c>
      <c r="I19" s="36">
        <v>95</v>
      </c>
      <c r="J19" s="37"/>
      <c r="K19" s="138" t="s">
        <v>17</v>
      </c>
    </row>
    <row r="20" s="68" customFormat="1" ht="67.5" hidden="1" spans="1:11">
      <c r="A20" s="25" t="s">
        <v>590</v>
      </c>
      <c r="B20" s="9" t="s">
        <v>591</v>
      </c>
      <c r="C20" s="9" t="s">
        <v>568</v>
      </c>
      <c r="D20" s="9" t="s">
        <v>113</v>
      </c>
      <c r="E20" s="9" t="s">
        <v>114</v>
      </c>
      <c r="F20" s="9" t="s">
        <v>115</v>
      </c>
      <c r="G20" s="9" t="s">
        <v>592</v>
      </c>
      <c r="H20" s="9" t="s">
        <v>593</v>
      </c>
      <c r="I20" s="36">
        <v>85</v>
      </c>
      <c r="J20" s="37"/>
      <c r="K20" s="138" t="s">
        <v>17</v>
      </c>
    </row>
    <row r="21" s="68" customFormat="1" ht="67.5" hidden="1" spans="1:11">
      <c r="A21" s="25" t="s">
        <v>594</v>
      </c>
      <c r="B21" s="9" t="s">
        <v>595</v>
      </c>
      <c r="C21" s="9" t="s">
        <v>568</v>
      </c>
      <c r="D21" s="9" t="s">
        <v>136</v>
      </c>
      <c r="E21" s="9" t="s">
        <v>114</v>
      </c>
      <c r="F21" s="9" t="s">
        <v>583</v>
      </c>
      <c r="G21" s="9" t="s">
        <v>596</v>
      </c>
      <c r="H21" s="9" t="s">
        <v>597</v>
      </c>
      <c r="I21" s="36">
        <v>25</v>
      </c>
      <c r="J21" s="37"/>
      <c r="K21" s="138" t="s">
        <v>17</v>
      </c>
    </row>
    <row r="22" s="68" customFormat="1" ht="67.5" hidden="1" spans="1:11">
      <c r="A22" s="25" t="s">
        <v>598</v>
      </c>
      <c r="B22" s="9" t="s">
        <v>599</v>
      </c>
      <c r="C22" s="9" t="s">
        <v>568</v>
      </c>
      <c r="D22" s="9" t="s">
        <v>600</v>
      </c>
      <c r="E22" s="9" t="s">
        <v>114</v>
      </c>
      <c r="F22" s="9" t="s">
        <v>186</v>
      </c>
      <c r="G22" s="9" t="s">
        <v>601</v>
      </c>
      <c r="H22" s="9" t="s">
        <v>602</v>
      </c>
      <c r="I22" s="36">
        <v>31</v>
      </c>
      <c r="J22" s="37"/>
      <c r="K22" s="138" t="s">
        <v>17</v>
      </c>
    </row>
    <row r="23" s="68" customFormat="1" ht="40.5" hidden="1" spans="1:11">
      <c r="A23" s="25" t="s">
        <v>603</v>
      </c>
      <c r="B23" s="9" t="s">
        <v>604</v>
      </c>
      <c r="C23" s="9" t="s">
        <v>568</v>
      </c>
      <c r="D23" s="9" t="s">
        <v>273</v>
      </c>
      <c r="E23" s="9" t="s">
        <v>114</v>
      </c>
      <c r="F23" s="9" t="s">
        <v>115</v>
      </c>
      <c r="G23" s="9" t="s">
        <v>605</v>
      </c>
      <c r="H23" s="9" t="s">
        <v>606</v>
      </c>
      <c r="I23" s="36">
        <v>62</v>
      </c>
      <c r="J23" s="37"/>
      <c r="K23" s="138" t="s">
        <v>17</v>
      </c>
    </row>
    <row r="24" s="68" customFormat="1" ht="40.5" hidden="1" spans="1:11">
      <c r="A24" s="25" t="s">
        <v>607</v>
      </c>
      <c r="B24" s="9" t="s">
        <v>608</v>
      </c>
      <c r="C24" s="9" t="s">
        <v>568</v>
      </c>
      <c r="D24" s="9" t="s">
        <v>609</v>
      </c>
      <c r="E24" s="9" t="s">
        <v>114</v>
      </c>
      <c r="F24" s="9" t="s">
        <v>186</v>
      </c>
      <c r="G24" s="9" t="s">
        <v>610</v>
      </c>
      <c r="H24" s="9" t="s">
        <v>611</v>
      </c>
      <c r="I24" s="36">
        <v>38</v>
      </c>
      <c r="J24" s="37"/>
      <c r="K24" s="138" t="s">
        <v>17</v>
      </c>
    </row>
    <row r="25" s="68" customFormat="1" ht="40.5" hidden="1" spans="1:11">
      <c r="A25" s="25" t="s">
        <v>612</v>
      </c>
      <c r="B25" s="9" t="s">
        <v>613</v>
      </c>
      <c r="C25" s="9" t="s">
        <v>568</v>
      </c>
      <c r="D25" s="9" t="s">
        <v>139</v>
      </c>
      <c r="E25" s="9" t="s">
        <v>114</v>
      </c>
      <c r="F25" s="9" t="s">
        <v>115</v>
      </c>
      <c r="G25" s="9" t="s">
        <v>614</v>
      </c>
      <c r="H25" s="9" t="s">
        <v>615</v>
      </c>
      <c r="I25" s="36">
        <v>100</v>
      </c>
      <c r="J25" s="37"/>
      <c r="K25" s="138" t="s">
        <v>17</v>
      </c>
    </row>
    <row r="26" s="68" customFormat="1" ht="54" hidden="1" spans="1:11">
      <c r="A26" s="25" t="s">
        <v>616</v>
      </c>
      <c r="B26" s="9" t="s">
        <v>617</v>
      </c>
      <c r="C26" s="9" t="s">
        <v>568</v>
      </c>
      <c r="D26" s="9" t="s">
        <v>147</v>
      </c>
      <c r="E26" s="9" t="s">
        <v>114</v>
      </c>
      <c r="F26" s="9" t="s">
        <v>115</v>
      </c>
      <c r="G26" s="9" t="s">
        <v>618</v>
      </c>
      <c r="H26" s="9" t="s">
        <v>619</v>
      </c>
      <c r="I26" s="36">
        <v>20</v>
      </c>
      <c r="J26" s="37"/>
      <c r="K26" s="138" t="s">
        <v>17</v>
      </c>
    </row>
    <row r="27" s="68" customFormat="1" ht="40.5" hidden="1" spans="1:11">
      <c r="A27" s="25" t="s">
        <v>620</v>
      </c>
      <c r="B27" s="9" t="s">
        <v>621</v>
      </c>
      <c r="C27" s="9" t="s">
        <v>568</v>
      </c>
      <c r="D27" s="9" t="s">
        <v>120</v>
      </c>
      <c r="E27" s="9" t="s">
        <v>114</v>
      </c>
      <c r="F27" s="9" t="s">
        <v>583</v>
      </c>
      <c r="G27" s="9" t="s">
        <v>622</v>
      </c>
      <c r="H27" s="9" t="s">
        <v>623</v>
      </c>
      <c r="I27" s="36">
        <v>12</v>
      </c>
      <c r="J27" s="37"/>
      <c r="K27" s="138" t="s">
        <v>17</v>
      </c>
    </row>
    <row r="28" s="68" customFormat="1" ht="81" hidden="1" spans="1:11">
      <c r="A28" s="25" t="s">
        <v>624</v>
      </c>
      <c r="B28" s="9" t="s">
        <v>625</v>
      </c>
      <c r="C28" s="9" t="s">
        <v>291</v>
      </c>
      <c r="D28" s="9" t="s">
        <v>626</v>
      </c>
      <c r="E28" s="9" t="s">
        <v>114</v>
      </c>
      <c r="F28" s="9" t="s">
        <v>115</v>
      </c>
      <c r="G28" s="9" t="s">
        <v>627</v>
      </c>
      <c r="H28" s="9" t="s">
        <v>628</v>
      </c>
      <c r="I28" s="36">
        <v>203.1292</v>
      </c>
      <c r="J28" s="37"/>
      <c r="K28" s="138" t="s">
        <v>17</v>
      </c>
    </row>
    <row r="29" s="68" customFormat="1" ht="40.5" hidden="1" spans="1:11">
      <c r="A29" s="25" t="s">
        <v>629</v>
      </c>
      <c r="B29" s="9" t="s">
        <v>630</v>
      </c>
      <c r="C29" s="9" t="s">
        <v>291</v>
      </c>
      <c r="D29" s="9" t="s">
        <v>190</v>
      </c>
      <c r="E29" s="9" t="s">
        <v>114</v>
      </c>
      <c r="F29" s="9" t="s">
        <v>115</v>
      </c>
      <c r="G29" s="9" t="s">
        <v>631</v>
      </c>
      <c r="H29" s="9" t="s">
        <v>632</v>
      </c>
      <c r="I29" s="36">
        <v>20.9318</v>
      </c>
      <c r="J29" s="37"/>
      <c r="K29" s="138" t="s">
        <v>17</v>
      </c>
    </row>
    <row r="30" s="68" customFormat="1" ht="54" hidden="1" spans="1:11">
      <c r="A30" s="25" t="s">
        <v>633</v>
      </c>
      <c r="B30" s="9" t="s">
        <v>634</v>
      </c>
      <c r="C30" s="9" t="s">
        <v>322</v>
      </c>
      <c r="D30" s="9" t="s">
        <v>250</v>
      </c>
      <c r="E30" s="9" t="s">
        <v>114</v>
      </c>
      <c r="F30" s="9" t="s">
        <v>115</v>
      </c>
      <c r="G30" s="9" t="s">
        <v>635</v>
      </c>
      <c r="H30" s="9" t="s">
        <v>636</v>
      </c>
      <c r="I30" s="36">
        <v>85.9256</v>
      </c>
      <c r="J30" s="37"/>
      <c r="K30" s="138" t="s">
        <v>18</v>
      </c>
    </row>
    <row r="31" s="68" customFormat="1" ht="40.5" hidden="1" spans="1:11">
      <c r="A31" s="25" t="s">
        <v>637</v>
      </c>
      <c r="B31" s="9" t="s">
        <v>638</v>
      </c>
      <c r="C31" s="9" t="s">
        <v>322</v>
      </c>
      <c r="D31" s="9" t="s">
        <v>126</v>
      </c>
      <c r="E31" s="9" t="s">
        <v>240</v>
      </c>
      <c r="F31" s="9" t="s">
        <v>115</v>
      </c>
      <c r="G31" s="9" t="s">
        <v>639</v>
      </c>
      <c r="H31" s="9" t="s">
        <v>640</v>
      </c>
      <c r="I31" s="36">
        <v>102.5636</v>
      </c>
      <c r="J31" s="37"/>
      <c r="K31" s="138" t="s">
        <v>17</v>
      </c>
    </row>
    <row r="32" s="68" customFormat="1" ht="121.5" hidden="1" spans="1:11">
      <c r="A32" s="25" t="s">
        <v>641</v>
      </c>
      <c r="B32" s="9" t="s">
        <v>642</v>
      </c>
      <c r="C32" s="9" t="s">
        <v>322</v>
      </c>
      <c r="D32" s="9" t="s">
        <v>126</v>
      </c>
      <c r="E32" s="9" t="s">
        <v>240</v>
      </c>
      <c r="F32" s="9" t="s">
        <v>115</v>
      </c>
      <c r="G32" s="9" t="s">
        <v>643</v>
      </c>
      <c r="H32" s="9" t="s">
        <v>644</v>
      </c>
      <c r="I32" s="36">
        <v>209.6713</v>
      </c>
      <c r="J32" s="37"/>
      <c r="K32" s="138" t="s">
        <v>17</v>
      </c>
    </row>
    <row r="33" s="68" customFormat="1" ht="54" hidden="1" spans="1:11">
      <c r="A33" s="25" t="s">
        <v>645</v>
      </c>
      <c r="B33" s="9" t="s">
        <v>646</v>
      </c>
      <c r="C33" s="9" t="s">
        <v>322</v>
      </c>
      <c r="D33" s="9" t="s">
        <v>647</v>
      </c>
      <c r="E33" s="9" t="s">
        <v>243</v>
      </c>
      <c r="F33" s="9" t="s">
        <v>648</v>
      </c>
      <c r="G33" s="9" t="s">
        <v>649</v>
      </c>
      <c r="H33" s="9" t="s">
        <v>650</v>
      </c>
      <c r="I33" s="36">
        <v>78.4576</v>
      </c>
      <c r="J33" s="37"/>
      <c r="K33" s="138" t="s">
        <v>17</v>
      </c>
    </row>
    <row r="34" s="68" customFormat="1" ht="54" hidden="1" spans="1:11">
      <c r="A34" s="25" t="s">
        <v>651</v>
      </c>
      <c r="B34" s="9" t="s">
        <v>652</v>
      </c>
      <c r="C34" s="9" t="s">
        <v>322</v>
      </c>
      <c r="D34" s="9" t="s">
        <v>647</v>
      </c>
      <c r="E34" s="9" t="s">
        <v>243</v>
      </c>
      <c r="F34" s="9" t="s">
        <v>648</v>
      </c>
      <c r="G34" s="9" t="s">
        <v>653</v>
      </c>
      <c r="H34" s="9" t="s">
        <v>654</v>
      </c>
      <c r="I34" s="36">
        <v>145.013</v>
      </c>
      <c r="J34" s="37"/>
      <c r="K34" s="138" t="s">
        <v>17</v>
      </c>
    </row>
    <row r="35" s="68" customFormat="1" ht="27" hidden="1" spans="1:11">
      <c r="A35" s="25" t="s">
        <v>655</v>
      </c>
      <c r="B35" s="9" t="s">
        <v>656</v>
      </c>
      <c r="C35" s="9" t="s">
        <v>322</v>
      </c>
      <c r="D35" s="9" t="s">
        <v>657</v>
      </c>
      <c r="E35" s="9" t="s">
        <v>243</v>
      </c>
      <c r="F35" s="9" t="s">
        <v>648</v>
      </c>
      <c r="G35" s="9" t="s">
        <v>658</v>
      </c>
      <c r="H35" s="9" t="s">
        <v>659</v>
      </c>
      <c r="I35" s="36">
        <v>48.0017</v>
      </c>
      <c r="J35" s="37"/>
      <c r="K35" s="138" t="s">
        <v>17</v>
      </c>
    </row>
    <row r="36" s="68" customFormat="1" ht="27" hidden="1" spans="1:11">
      <c r="A36" s="25" t="s">
        <v>660</v>
      </c>
      <c r="B36" s="9" t="s">
        <v>661</v>
      </c>
      <c r="C36" s="9" t="s">
        <v>322</v>
      </c>
      <c r="D36" s="9" t="s">
        <v>550</v>
      </c>
      <c r="E36" s="9" t="s">
        <v>114</v>
      </c>
      <c r="F36" s="9" t="s">
        <v>115</v>
      </c>
      <c r="G36" s="9" t="s">
        <v>662</v>
      </c>
      <c r="H36" s="9" t="s">
        <v>663</v>
      </c>
      <c r="I36" s="36">
        <v>55.5744</v>
      </c>
      <c r="J36" s="37"/>
      <c r="K36" s="138" t="s">
        <v>17</v>
      </c>
    </row>
    <row r="37" s="68" customFormat="1" ht="27" hidden="1" spans="1:11">
      <c r="A37" s="25" t="s">
        <v>664</v>
      </c>
      <c r="B37" s="9" t="s">
        <v>665</v>
      </c>
      <c r="C37" s="9" t="s">
        <v>322</v>
      </c>
      <c r="D37" s="9" t="s">
        <v>277</v>
      </c>
      <c r="E37" s="9" t="s">
        <v>268</v>
      </c>
      <c r="F37" s="9" t="s">
        <v>269</v>
      </c>
      <c r="G37" s="9" t="s">
        <v>662</v>
      </c>
      <c r="H37" s="9" t="s">
        <v>663</v>
      </c>
      <c r="I37" s="36">
        <v>92.5207</v>
      </c>
      <c r="J37" s="37"/>
      <c r="K37" s="138" t="s">
        <v>17</v>
      </c>
    </row>
    <row r="38" s="68" customFormat="1" ht="27" hidden="1" spans="1:11">
      <c r="A38" s="25" t="s">
        <v>666</v>
      </c>
      <c r="B38" s="9" t="s">
        <v>667</v>
      </c>
      <c r="C38" s="9" t="s">
        <v>322</v>
      </c>
      <c r="D38" s="9" t="s">
        <v>339</v>
      </c>
      <c r="E38" s="9" t="s">
        <v>243</v>
      </c>
      <c r="F38" s="9" t="s">
        <v>648</v>
      </c>
      <c r="G38" s="9" t="s">
        <v>662</v>
      </c>
      <c r="H38" s="9" t="s">
        <v>663</v>
      </c>
      <c r="I38" s="36">
        <v>48.394</v>
      </c>
      <c r="J38" s="37"/>
      <c r="K38" s="138" t="s">
        <v>17</v>
      </c>
    </row>
    <row r="39" s="68" customFormat="1" ht="27" hidden="1" spans="1:11">
      <c r="A39" s="25" t="s">
        <v>668</v>
      </c>
      <c r="B39" s="9" t="s">
        <v>669</v>
      </c>
      <c r="C39" s="9" t="s">
        <v>322</v>
      </c>
      <c r="D39" s="9" t="s">
        <v>609</v>
      </c>
      <c r="E39" s="9" t="s">
        <v>328</v>
      </c>
      <c r="F39" s="9" t="s">
        <v>186</v>
      </c>
      <c r="G39" s="9" t="s">
        <v>662</v>
      </c>
      <c r="H39" s="9" t="s">
        <v>663</v>
      </c>
      <c r="I39" s="36">
        <v>57.4985</v>
      </c>
      <c r="J39" s="37"/>
      <c r="K39" s="138" t="s">
        <v>17</v>
      </c>
    </row>
    <row r="40" s="68" customFormat="1" ht="27" hidden="1" spans="1:11">
      <c r="A40" s="25" t="s">
        <v>670</v>
      </c>
      <c r="B40" s="9" t="s">
        <v>671</v>
      </c>
      <c r="C40" s="9" t="s">
        <v>322</v>
      </c>
      <c r="D40" s="9" t="s">
        <v>672</v>
      </c>
      <c r="E40" s="9" t="s">
        <v>114</v>
      </c>
      <c r="F40" s="9" t="s">
        <v>186</v>
      </c>
      <c r="G40" s="9" t="s">
        <v>662</v>
      </c>
      <c r="H40" s="9" t="s">
        <v>663</v>
      </c>
      <c r="I40" s="36">
        <v>55.2578</v>
      </c>
      <c r="J40" s="37"/>
      <c r="K40" s="138" t="s">
        <v>17</v>
      </c>
    </row>
    <row r="41" s="68" customFormat="1" ht="27" hidden="1" spans="1:11">
      <c r="A41" s="25" t="s">
        <v>673</v>
      </c>
      <c r="B41" s="9" t="s">
        <v>674</v>
      </c>
      <c r="C41" s="9" t="s">
        <v>322</v>
      </c>
      <c r="D41" s="9" t="s">
        <v>675</v>
      </c>
      <c r="E41" s="9" t="s">
        <v>114</v>
      </c>
      <c r="F41" s="9" t="s">
        <v>186</v>
      </c>
      <c r="G41" s="9" t="s">
        <v>662</v>
      </c>
      <c r="H41" s="9" t="s">
        <v>663</v>
      </c>
      <c r="I41" s="36">
        <v>137.2498</v>
      </c>
      <c r="J41" s="37"/>
      <c r="K41" s="138" t="s">
        <v>17</v>
      </c>
    </row>
    <row r="42" s="68" customFormat="1" ht="27" hidden="1" spans="1:11">
      <c r="A42" s="25" t="s">
        <v>676</v>
      </c>
      <c r="B42" s="9" t="s">
        <v>677</v>
      </c>
      <c r="C42" s="9" t="s">
        <v>322</v>
      </c>
      <c r="D42" s="9" t="s">
        <v>423</v>
      </c>
      <c r="E42" s="9" t="s">
        <v>114</v>
      </c>
      <c r="F42" s="9" t="s">
        <v>198</v>
      </c>
      <c r="G42" s="9" t="s">
        <v>662</v>
      </c>
      <c r="H42" s="9" t="s">
        <v>663</v>
      </c>
      <c r="I42" s="36">
        <v>82.5093</v>
      </c>
      <c r="J42" s="37"/>
      <c r="K42" s="138" t="s">
        <v>17</v>
      </c>
    </row>
    <row r="43" s="68" customFormat="1" ht="27" hidden="1" spans="1:11">
      <c r="A43" s="25" t="s">
        <v>678</v>
      </c>
      <c r="B43" s="9" t="s">
        <v>679</v>
      </c>
      <c r="C43" s="9" t="s">
        <v>322</v>
      </c>
      <c r="D43" s="9" t="s">
        <v>680</v>
      </c>
      <c r="E43" s="9" t="s">
        <v>681</v>
      </c>
      <c r="F43" s="9" t="s">
        <v>357</v>
      </c>
      <c r="G43" s="9" t="s">
        <v>662</v>
      </c>
      <c r="H43" s="9" t="s">
        <v>663</v>
      </c>
      <c r="I43" s="36">
        <v>102.8637</v>
      </c>
      <c r="J43" s="40"/>
      <c r="K43" s="138" t="s">
        <v>17</v>
      </c>
    </row>
    <row r="44" s="68" customFormat="1" ht="27" hidden="1" spans="1:11">
      <c r="A44" s="25" t="s">
        <v>682</v>
      </c>
      <c r="B44" s="9" t="s">
        <v>683</v>
      </c>
      <c r="C44" s="9" t="s">
        <v>322</v>
      </c>
      <c r="D44" s="9" t="s">
        <v>684</v>
      </c>
      <c r="E44" s="9" t="s">
        <v>114</v>
      </c>
      <c r="F44" s="9" t="s">
        <v>186</v>
      </c>
      <c r="G44" s="9" t="s">
        <v>662</v>
      </c>
      <c r="H44" s="9" t="s">
        <v>663</v>
      </c>
      <c r="I44" s="36">
        <v>122.6241</v>
      </c>
      <c r="J44" s="37"/>
      <c r="K44" s="138" t="s">
        <v>17</v>
      </c>
    </row>
    <row r="45" s="68" customFormat="1" ht="27" hidden="1" spans="1:11">
      <c r="A45" s="25" t="s">
        <v>685</v>
      </c>
      <c r="B45" s="9" t="s">
        <v>686</v>
      </c>
      <c r="C45" s="9" t="s">
        <v>322</v>
      </c>
      <c r="D45" s="9" t="s">
        <v>474</v>
      </c>
      <c r="E45" s="9" t="s">
        <v>114</v>
      </c>
      <c r="F45" s="9" t="s">
        <v>186</v>
      </c>
      <c r="G45" s="9" t="s">
        <v>662</v>
      </c>
      <c r="H45" s="9" t="s">
        <v>663</v>
      </c>
      <c r="I45" s="36">
        <v>75.3725</v>
      </c>
      <c r="J45" s="37"/>
      <c r="K45" s="138" t="s">
        <v>17</v>
      </c>
    </row>
    <row r="46" s="68" customFormat="1" ht="27" hidden="1" spans="1:11">
      <c r="A46" s="25" t="s">
        <v>687</v>
      </c>
      <c r="B46" s="9" t="s">
        <v>688</v>
      </c>
      <c r="C46" s="9" t="s">
        <v>322</v>
      </c>
      <c r="D46" s="9" t="s">
        <v>190</v>
      </c>
      <c r="E46" s="9" t="s">
        <v>362</v>
      </c>
      <c r="F46" s="9" t="s">
        <v>186</v>
      </c>
      <c r="G46" s="9" t="s">
        <v>662</v>
      </c>
      <c r="H46" s="9" t="s">
        <v>663</v>
      </c>
      <c r="I46" s="36">
        <v>86.614</v>
      </c>
      <c r="J46" s="37"/>
      <c r="K46" s="138" t="s">
        <v>17</v>
      </c>
    </row>
    <row r="47" s="68" customFormat="1" ht="27" hidden="1" spans="1:11">
      <c r="A47" s="25" t="s">
        <v>689</v>
      </c>
      <c r="B47" s="9" t="s">
        <v>690</v>
      </c>
      <c r="C47" s="9" t="s">
        <v>322</v>
      </c>
      <c r="D47" s="9" t="s">
        <v>691</v>
      </c>
      <c r="E47" s="9" t="s">
        <v>180</v>
      </c>
      <c r="F47" s="9" t="s">
        <v>409</v>
      </c>
      <c r="G47" s="9" t="s">
        <v>662</v>
      </c>
      <c r="H47" s="9" t="s">
        <v>663</v>
      </c>
      <c r="I47" s="36">
        <v>128.5799</v>
      </c>
      <c r="J47" s="37"/>
      <c r="K47" s="138" t="s">
        <v>17</v>
      </c>
    </row>
    <row r="48" s="68" customFormat="1" ht="27" hidden="1" spans="1:11">
      <c r="A48" s="25" t="s">
        <v>692</v>
      </c>
      <c r="B48" s="9" t="s">
        <v>693</v>
      </c>
      <c r="C48" s="9" t="s">
        <v>322</v>
      </c>
      <c r="D48" s="9" t="s">
        <v>694</v>
      </c>
      <c r="E48" s="9" t="s">
        <v>695</v>
      </c>
      <c r="F48" s="9" t="s">
        <v>186</v>
      </c>
      <c r="G48" s="9" t="s">
        <v>662</v>
      </c>
      <c r="H48" s="9" t="s">
        <v>663</v>
      </c>
      <c r="I48" s="36">
        <v>78.623</v>
      </c>
      <c r="J48" s="37"/>
      <c r="K48" s="138" t="s">
        <v>696</v>
      </c>
    </row>
    <row r="49" s="68" customFormat="1" ht="27" hidden="1" spans="1:11">
      <c r="A49" s="25" t="s">
        <v>697</v>
      </c>
      <c r="B49" s="9" t="s">
        <v>698</v>
      </c>
      <c r="C49" s="9" t="s">
        <v>322</v>
      </c>
      <c r="D49" s="9" t="s">
        <v>699</v>
      </c>
      <c r="E49" s="9" t="s">
        <v>214</v>
      </c>
      <c r="F49" s="9" t="s">
        <v>417</v>
      </c>
      <c r="G49" s="9" t="s">
        <v>662</v>
      </c>
      <c r="H49" s="9" t="s">
        <v>663</v>
      </c>
      <c r="I49" s="36">
        <v>83.9315</v>
      </c>
      <c r="J49" s="37"/>
      <c r="K49" s="138" t="s">
        <v>17</v>
      </c>
    </row>
    <row r="50" s="68" customFormat="1" ht="27" hidden="1" spans="1:11">
      <c r="A50" s="25" t="s">
        <v>700</v>
      </c>
      <c r="B50" s="9" t="s">
        <v>701</v>
      </c>
      <c r="C50" s="9" t="s">
        <v>322</v>
      </c>
      <c r="D50" s="9" t="s">
        <v>702</v>
      </c>
      <c r="E50" s="9" t="s">
        <v>214</v>
      </c>
      <c r="F50" s="9" t="s">
        <v>703</v>
      </c>
      <c r="G50" s="9" t="s">
        <v>662</v>
      </c>
      <c r="H50" s="9" t="s">
        <v>663</v>
      </c>
      <c r="I50" s="36">
        <v>88.034</v>
      </c>
      <c r="J50" s="37"/>
      <c r="K50" s="138" t="s">
        <v>17</v>
      </c>
    </row>
    <row r="51" s="68" customFormat="1" ht="27" hidden="1" spans="1:11">
      <c r="A51" s="25" t="s">
        <v>704</v>
      </c>
      <c r="B51" s="9" t="s">
        <v>705</v>
      </c>
      <c r="C51" s="9" t="s">
        <v>322</v>
      </c>
      <c r="D51" s="9" t="s">
        <v>158</v>
      </c>
      <c r="E51" s="9" t="s">
        <v>214</v>
      </c>
      <c r="F51" s="9" t="s">
        <v>706</v>
      </c>
      <c r="G51" s="9" t="s">
        <v>662</v>
      </c>
      <c r="H51" s="9" t="s">
        <v>663</v>
      </c>
      <c r="I51" s="36">
        <v>139.5184</v>
      </c>
      <c r="J51" s="37"/>
      <c r="K51" s="138" t="s">
        <v>17</v>
      </c>
    </row>
    <row r="52" s="68" customFormat="1" ht="27" hidden="1" spans="1:11">
      <c r="A52" s="25" t="s">
        <v>707</v>
      </c>
      <c r="B52" s="9" t="s">
        <v>708</v>
      </c>
      <c r="C52" s="9" t="s">
        <v>322</v>
      </c>
      <c r="D52" s="9" t="s">
        <v>139</v>
      </c>
      <c r="E52" s="9" t="s">
        <v>362</v>
      </c>
      <c r="F52" s="9" t="s">
        <v>186</v>
      </c>
      <c r="G52" s="9" t="s">
        <v>662</v>
      </c>
      <c r="H52" s="9" t="s">
        <v>663</v>
      </c>
      <c r="I52" s="36">
        <v>92.8247</v>
      </c>
      <c r="J52" s="37"/>
      <c r="K52" s="138" t="s">
        <v>17</v>
      </c>
    </row>
    <row r="53" s="68" customFormat="1" ht="27" hidden="1" spans="1:11">
      <c r="A53" s="25" t="s">
        <v>709</v>
      </c>
      <c r="B53" s="9" t="s">
        <v>710</v>
      </c>
      <c r="C53" s="9" t="s">
        <v>322</v>
      </c>
      <c r="D53" s="9" t="s">
        <v>495</v>
      </c>
      <c r="E53" s="9" t="s">
        <v>240</v>
      </c>
      <c r="F53" s="9" t="s">
        <v>115</v>
      </c>
      <c r="G53" s="9" t="s">
        <v>662</v>
      </c>
      <c r="H53" s="9" t="s">
        <v>663</v>
      </c>
      <c r="I53" s="36">
        <v>124.2013</v>
      </c>
      <c r="J53" s="37"/>
      <c r="K53" s="138" t="s">
        <v>17</v>
      </c>
    </row>
    <row r="54" s="68" customFormat="1" ht="27" hidden="1" spans="1:11">
      <c r="A54" s="25" t="s">
        <v>711</v>
      </c>
      <c r="B54" s="9" t="s">
        <v>712</v>
      </c>
      <c r="C54" s="9" t="s">
        <v>322</v>
      </c>
      <c r="D54" s="9" t="s">
        <v>495</v>
      </c>
      <c r="E54" s="9" t="s">
        <v>240</v>
      </c>
      <c r="F54" s="9" t="s">
        <v>115</v>
      </c>
      <c r="G54" s="9" t="s">
        <v>662</v>
      </c>
      <c r="H54" s="9" t="s">
        <v>663</v>
      </c>
      <c r="I54" s="36">
        <v>63.6609</v>
      </c>
      <c r="J54" s="37"/>
      <c r="K54" s="138" t="s">
        <v>17</v>
      </c>
    </row>
    <row r="55" s="68" customFormat="1" ht="27" hidden="1" spans="1:11">
      <c r="A55" s="25" t="s">
        <v>713</v>
      </c>
      <c r="B55" s="9" t="s">
        <v>714</v>
      </c>
      <c r="C55" s="9" t="s">
        <v>322</v>
      </c>
      <c r="D55" s="9" t="s">
        <v>484</v>
      </c>
      <c r="E55" s="9" t="s">
        <v>240</v>
      </c>
      <c r="F55" s="9" t="s">
        <v>115</v>
      </c>
      <c r="G55" s="9" t="s">
        <v>662</v>
      </c>
      <c r="H55" s="9" t="s">
        <v>663</v>
      </c>
      <c r="I55" s="36">
        <v>197.9489</v>
      </c>
      <c r="J55" s="37"/>
      <c r="K55" s="138" t="s">
        <v>17</v>
      </c>
    </row>
    <row r="56" s="68" customFormat="1" ht="27" hidden="1" spans="1:11">
      <c r="A56" s="25" t="s">
        <v>715</v>
      </c>
      <c r="B56" s="9" t="s">
        <v>716</v>
      </c>
      <c r="C56" s="9" t="s">
        <v>322</v>
      </c>
      <c r="D56" s="9" t="s">
        <v>126</v>
      </c>
      <c r="E56" s="9" t="s">
        <v>243</v>
      </c>
      <c r="F56" s="9" t="s">
        <v>115</v>
      </c>
      <c r="G56" s="9" t="s">
        <v>662</v>
      </c>
      <c r="H56" s="9" t="s">
        <v>663</v>
      </c>
      <c r="I56" s="36">
        <v>172.8716</v>
      </c>
      <c r="J56" s="37"/>
      <c r="K56" s="138" t="s">
        <v>17</v>
      </c>
    </row>
    <row r="57" s="68" customFormat="1" ht="40.5" hidden="1" spans="1:11">
      <c r="A57" s="25" t="s">
        <v>717</v>
      </c>
      <c r="B57" s="9" t="s">
        <v>718</v>
      </c>
      <c r="C57" s="9" t="s">
        <v>322</v>
      </c>
      <c r="D57" s="9" t="s">
        <v>491</v>
      </c>
      <c r="E57" s="9" t="s">
        <v>191</v>
      </c>
      <c r="F57" s="9" t="s">
        <v>357</v>
      </c>
      <c r="G57" s="9" t="s">
        <v>719</v>
      </c>
      <c r="H57" s="9" t="s">
        <v>720</v>
      </c>
      <c r="I57" s="36">
        <v>16.2237</v>
      </c>
      <c r="J57" s="37"/>
      <c r="K57" s="138" t="s">
        <v>18</v>
      </c>
    </row>
    <row r="58" s="68" customFormat="1" ht="67.5" hidden="1" spans="1:11">
      <c r="A58" s="25" t="s">
        <v>721</v>
      </c>
      <c r="B58" s="9" t="s">
        <v>722</v>
      </c>
      <c r="C58" s="9" t="s">
        <v>322</v>
      </c>
      <c r="D58" s="9" t="s">
        <v>723</v>
      </c>
      <c r="E58" s="9" t="s">
        <v>724</v>
      </c>
      <c r="F58" s="9" t="s">
        <v>403</v>
      </c>
      <c r="G58" s="9" t="s">
        <v>725</v>
      </c>
      <c r="H58" s="9" t="s">
        <v>726</v>
      </c>
      <c r="I58" s="36">
        <v>25.5729</v>
      </c>
      <c r="J58" s="37"/>
      <c r="K58" s="138" t="s">
        <v>727</v>
      </c>
    </row>
    <row r="59" s="68" customFormat="1" ht="67.5" hidden="1" spans="1:11">
      <c r="A59" s="25" t="s">
        <v>728</v>
      </c>
      <c r="B59" s="9" t="s">
        <v>729</v>
      </c>
      <c r="C59" s="9" t="s">
        <v>322</v>
      </c>
      <c r="D59" s="9" t="s">
        <v>730</v>
      </c>
      <c r="E59" s="9" t="s">
        <v>214</v>
      </c>
      <c r="F59" s="9" t="s">
        <v>403</v>
      </c>
      <c r="G59" s="9" t="s">
        <v>731</v>
      </c>
      <c r="H59" s="9" t="s">
        <v>732</v>
      </c>
      <c r="I59" s="36">
        <v>113.8655</v>
      </c>
      <c r="J59" s="37"/>
      <c r="K59" s="138" t="s">
        <v>733</v>
      </c>
    </row>
    <row r="60" s="68" customFormat="1" ht="40.5" spans="1:11">
      <c r="A60" s="25" t="s">
        <v>734</v>
      </c>
      <c r="B60" s="9" t="s">
        <v>735</v>
      </c>
      <c r="C60" s="9" t="s">
        <v>322</v>
      </c>
      <c r="D60" s="9" t="s">
        <v>573</v>
      </c>
      <c r="E60" s="9" t="s">
        <v>114</v>
      </c>
      <c r="F60" s="9" t="s">
        <v>186</v>
      </c>
      <c r="G60" s="9" t="s">
        <v>736</v>
      </c>
      <c r="H60" s="9" t="s">
        <v>737</v>
      </c>
      <c r="I60" s="36">
        <v>33.2474</v>
      </c>
      <c r="J60" s="37"/>
      <c r="K60" s="138" t="s">
        <v>17</v>
      </c>
    </row>
    <row r="61" s="68" customFormat="1" ht="27" hidden="1" spans="1:11">
      <c r="A61" s="25" t="s">
        <v>738</v>
      </c>
      <c r="B61" s="9" t="s">
        <v>739</v>
      </c>
      <c r="C61" s="9" t="s">
        <v>322</v>
      </c>
      <c r="D61" s="9" t="s">
        <v>209</v>
      </c>
      <c r="E61" s="9" t="s">
        <v>114</v>
      </c>
      <c r="F61" s="9" t="s">
        <v>115</v>
      </c>
      <c r="G61" s="9" t="s">
        <v>740</v>
      </c>
      <c r="H61" s="9" t="s">
        <v>741</v>
      </c>
      <c r="I61" s="36">
        <v>98.8563</v>
      </c>
      <c r="J61" s="37"/>
      <c r="K61" s="138" t="s">
        <v>17</v>
      </c>
    </row>
    <row r="62" s="68" customFormat="1" ht="27" spans="1:11">
      <c r="A62" s="25" t="s">
        <v>742</v>
      </c>
      <c r="B62" s="9" t="s">
        <v>743</v>
      </c>
      <c r="C62" s="9" t="s">
        <v>744</v>
      </c>
      <c r="D62" s="9" t="s">
        <v>190</v>
      </c>
      <c r="E62" s="9" t="s">
        <v>240</v>
      </c>
      <c r="F62" s="9" t="s">
        <v>115</v>
      </c>
      <c r="G62" s="9" t="s">
        <v>745</v>
      </c>
      <c r="H62" s="9"/>
      <c r="I62" s="36">
        <v>58.0523</v>
      </c>
      <c r="J62" s="37"/>
      <c r="K62" s="138" t="s">
        <v>18</v>
      </c>
    </row>
    <row r="63" s="68" customFormat="1" ht="27" hidden="1" spans="1:11">
      <c r="A63" s="25" t="s">
        <v>746</v>
      </c>
      <c r="B63" s="9" t="s">
        <v>747</v>
      </c>
      <c r="C63" s="9" t="s">
        <v>130</v>
      </c>
      <c r="D63" s="9" t="s">
        <v>748</v>
      </c>
      <c r="E63" s="9" t="s">
        <v>240</v>
      </c>
      <c r="F63" s="9" t="s">
        <v>115</v>
      </c>
      <c r="G63" s="9" t="s">
        <v>749</v>
      </c>
      <c r="H63" s="9" t="s">
        <v>750</v>
      </c>
      <c r="I63" s="36">
        <v>21</v>
      </c>
      <c r="J63" s="37"/>
      <c r="K63" s="138" t="s">
        <v>17</v>
      </c>
    </row>
    <row r="64" s="68" customFormat="1" ht="54" hidden="1" spans="1:11">
      <c r="A64" s="25" t="s">
        <v>751</v>
      </c>
      <c r="B64" s="9" t="s">
        <v>752</v>
      </c>
      <c r="C64" s="9" t="s">
        <v>161</v>
      </c>
      <c r="D64" s="9" t="s">
        <v>753</v>
      </c>
      <c r="E64" s="9" t="s">
        <v>257</v>
      </c>
      <c r="F64" s="9" t="s">
        <v>186</v>
      </c>
      <c r="G64" s="9" t="s">
        <v>754</v>
      </c>
      <c r="H64" s="9" t="s">
        <v>755</v>
      </c>
      <c r="I64" s="36">
        <v>73.0778</v>
      </c>
      <c r="J64" s="37"/>
      <c r="K64" s="138" t="s">
        <v>17</v>
      </c>
    </row>
    <row r="65" s="68" customFormat="1" ht="54" hidden="1" spans="1:11">
      <c r="A65" s="25" t="s">
        <v>756</v>
      </c>
      <c r="B65" s="9" t="s">
        <v>757</v>
      </c>
      <c r="C65" s="9" t="s">
        <v>161</v>
      </c>
      <c r="D65" s="9" t="s">
        <v>758</v>
      </c>
      <c r="E65" s="9" t="s">
        <v>356</v>
      </c>
      <c r="F65" s="9" t="s">
        <v>186</v>
      </c>
      <c r="G65" s="9" t="s">
        <v>759</v>
      </c>
      <c r="H65" s="9" t="s">
        <v>760</v>
      </c>
      <c r="I65" s="36">
        <v>42</v>
      </c>
      <c r="J65" s="37"/>
      <c r="K65" s="138" t="s">
        <v>17</v>
      </c>
    </row>
    <row r="66" s="68" customFormat="1" ht="54" hidden="1" spans="1:11">
      <c r="A66" s="25" t="s">
        <v>761</v>
      </c>
      <c r="B66" s="9" t="s">
        <v>762</v>
      </c>
      <c r="C66" s="9" t="s">
        <v>161</v>
      </c>
      <c r="D66" s="9" t="s">
        <v>162</v>
      </c>
      <c r="E66" s="9" t="s">
        <v>114</v>
      </c>
      <c r="F66" s="9" t="s">
        <v>186</v>
      </c>
      <c r="G66" s="9" t="s">
        <v>762</v>
      </c>
      <c r="H66" s="9" t="s">
        <v>763</v>
      </c>
      <c r="I66" s="36">
        <v>18</v>
      </c>
      <c r="J66" s="37"/>
      <c r="K66" s="138" t="s">
        <v>17</v>
      </c>
    </row>
    <row r="67" s="68" customFormat="1" ht="40.5" hidden="1" spans="1:11">
      <c r="A67" s="25" t="s">
        <v>764</v>
      </c>
      <c r="B67" s="9" t="s">
        <v>765</v>
      </c>
      <c r="C67" s="9" t="s">
        <v>161</v>
      </c>
      <c r="D67" s="9" t="s">
        <v>162</v>
      </c>
      <c r="E67" s="9" t="s">
        <v>114</v>
      </c>
      <c r="F67" s="9" t="s">
        <v>186</v>
      </c>
      <c r="G67" s="9" t="s">
        <v>766</v>
      </c>
      <c r="H67" s="9" t="s">
        <v>767</v>
      </c>
      <c r="I67" s="36">
        <v>75.2504</v>
      </c>
      <c r="J67" s="37"/>
      <c r="K67" s="138" t="s">
        <v>17</v>
      </c>
    </row>
    <row r="68" s="68" customFormat="1" ht="40.5" hidden="1" spans="1:11">
      <c r="A68" s="25" t="s">
        <v>768</v>
      </c>
      <c r="B68" s="9" t="s">
        <v>769</v>
      </c>
      <c r="C68" s="9" t="s">
        <v>161</v>
      </c>
      <c r="D68" s="9" t="s">
        <v>770</v>
      </c>
      <c r="E68" s="9" t="s">
        <v>240</v>
      </c>
      <c r="F68" s="9" t="s">
        <v>115</v>
      </c>
      <c r="G68" s="9" t="s">
        <v>771</v>
      </c>
      <c r="H68" s="9" t="s">
        <v>772</v>
      </c>
      <c r="I68" s="36">
        <v>13.0186</v>
      </c>
      <c r="J68" s="37"/>
      <c r="K68" s="138" t="s">
        <v>17</v>
      </c>
    </row>
    <row r="69" s="68" customFormat="1" ht="40.5" hidden="1" spans="1:11">
      <c r="A69" s="25" t="s">
        <v>773</v>
      </c>
      <c r="B69" s="9" t="s">
        <v>774</v>
      </c>
      <c r="C69" s="9" t="s">
        <v>119</v>
      </c>
      <c r="D69" s="9" t="s">
        <v>775</v>
      </c>
      <c r="E69" s="9" t="s">
        <v>114</v>
      </c>
      <c r="F69" s="9" t="s">
        <v>115</v>
      </c>
      <c r="G69" s="9" t="s">
        <v>776</v>
      </c>
      <c r="H69" s="9" t="s">
        <v>777</v>
      </c>
      <c r="I69" s="36">
        <v>38.2</v>
      </c>
      <c r="J69" s="37"/>
      <c r="K69" s="138" t="s">
        <v>17</v>
      </c>
    </row>
    <row r="70" s="68" customFormat="1" ht="40.5" hidden="1" spans="1:11">
      <c r="A70" s="25" t="s">
        <v>778</v>
      </c>
      <c r="B70" s="9" t="s">
        <v>779</v>
      </c>
      <c r="C70" s="9" t="s">
        <v>141</v>
      </c>
      <c r="D70" s="9" t="s">
        <v>432</v>
      </c>
      <c r="E70" s="9" t="s">
        <v>114</v>
      </c>
      <c r="F70" s="9" t="s">
        <v>186</v>
      </c>
      <c r="G70" s="9" t="s">
        <v>780</v>
      </c>
      <c r="H70" s="8" t="s">
        <v>781</v>
      </c>
      <c r="I70" s="36">
        <v>15</v>
      </c>
      <c r="J70" s="37"/>
      <c r="K70" s="138" t="s">
        <v>17</v>
      </c>
    </row>
    <row r="71" s="68" customFormat="1" ht="40.5" hidden="1" spans="1:11">
      <c r="A71" s="25" t="s">
        <v>782</v>
      </c>
      <c r="B71" s="9" t="s">
        <v>783</v>
      </c>
      <c r="C71" s="9" t="s">
        <v>141</v>
      </c>
      <c r="D71" s="9" t="s">
        <v>423</v>
      </c>
      <c r="E71" s="9" t="s">
        <v>114</v>
      </c>
      <c r="F71" s="9" t="s">
        <v>186</v>
      </c>
      <c r="G71" s="9" t="s">
        <v>784</v>
      </c>
      <c r="H71" s="9" t="s">
        <v>785</v>
      </c>
      <c r="I71" s="36">
        <v>58</v>
      </c>
      <c r="J71" s="37"/>
      <c r="K71" s="138" t="s">
        <v>17</v>
      </c>
    </row>
    <row r="72" s="68" customFormat="1" ht="27" hidden="1" spans="1:11">
      <c r="A72" s="25" t="s">
        <v>786</v>
      </c>
      <c r="B72" s="9" t="s">
        <v>787</v>
      </c>
      <c r="C72" s="9" t="s">
        <v>141</v>
      </c>
      <c r="D72" s="9" t="s">
        <v>423</v>
      </c>
      <c r="E72" s="9" t="s">
        <v>114</v>
      </c>
      <c r="F72" s="9" t="s">
        <v>186</v>
      </c>
      <c r="G72" s="9" t="s">
        <v>788</v>
      </c>
      <c r="H72" s="9" t="s">
        <v>785</v>
      </c>
      <c r="I72" s="36">
        <v>18</v>
      </c>
      <c r="J72" s="37"/>
      <c r="K72" s="138" t="s">
        <v>17</v>
      </c>
    </row>
    <row r="73" s="68" customFormat="1" ht="94.5" hidden="1" spans="1:11">
      <c r="A73" s="25" t="s">
        <v>789</v>
      </c>
      <c r="B73" s="9" t="s">
        <v>790</v>
      </c>
      <c r="C73" s="9" t="s">
        <v>135</v>
      </c>
      <c r="D73" s="9" t="s">
        <v>136</v>
      </c>
      <c r="E73" s="9" t="s">
        <v>408</v>
      </c>
      <c r="F73" s="9" t="s">
        <v>198</v>
      </c>
      <c r="G73" s="31" t="s">
        <v>791</v>
      </c>
      <c r="H73" s="9" t="s">
        <v>792</v>
      </c>
      <c r="I73" s="36">
        <v>197.9063</v>
      </c>
      <c r="J73" s="37"/>
      <c r="K73" s="138" t="s">
        <v>17</v>
      </c>
    </row>
    <row r="74" s="68" customFormat="1" ht="121.5" hidden="1" spans="1:11">
      <c r="A74" s="25" t="s">
        <v>793</v>
      </c>
      <c r="B74" s="9" t="s">
        <v>794</v>
      </c>
      <c r="C74" s="9" t="s">
        <v>135</v>
      </c>
      <c r="D74" s="9" t="s">
        <v>723</v>
      </c>
      <c r="E74" s="9" t="s">
        <v>243</v>
      </c>
      <c r="F74" s="9" t="s">
        <v>648</v>
      </c>
      <c r="G74" s="9" t="s">
        <v>795</v>
      </c>
      <c r="H74" s="9" t="s">
        <v>796</v>
      </c>
      <c r="I74" s="36">
        <v>50</v>
      </c>
      <c r="J74" s="37"/>
      <c r="K74" s="138" t="s">
        <v>17</v>
      </c>
    </row>
    <row r="75" s="68" customFormat="1" ht="121.5" hidden="1" spans="1:11">
      <c r="A75" s="25" t="s">
        <v>797</v>
      </c>
      <c r="B75" s="9" t="s">
        <v>798</v>
      </c>
      <c r="C75" s="9" t="s">
        <v>135</v>
      </c>
      <c r="D75" s="9" t="s">
        <v>799</v>
      </c>
      <c r="E75" s="9" t="s">
        <v>240</v>
      </c>
      <c r="F75" s="9" t="s">
        <v>115</v>
      </c>
      <c r="G75" s="9" t="s">
        <v>800</v>
      </c>
      <c r="H75" s="9" t="s">
        <v>801</v>
      </c>
      <c r="I75" s="36">
        <v>20</v>
      </c>
      <c r="J75" s="37"/>
      <c r="K75" s="138" t="s">
        <v>17</v>
      </c>
    </row>
    <row r="76" s="68" customFormat="1" ht="67.5" hidden="1" spans="1:11">
      <c r="A76" s="25" t="s">
        <v>802</v>
      </c>
      <c r="B76" s="9" t="s">
        <v>803</v>
      </c>
      <c r="C76" s="9" t="s">
        <v>138</v>
      </c>
      <c r="D76" s="9" t="s">
        <v>626</v>
      </c>
      <c r="E76" s="9" t="s">
        <v>114</v>
      </c>
      <c r="F76" s="9" t="s">
        <v>186</v>
      </c>
      <c r="G76" s="9" t="s">
        <v>804</v>
      </c>
      <c r="H76" s="9" t="s">
        <v>805</v>
      </c>
      <c r="I76" s="36">
        <v>74</v>
      </c>
      <c r="J76" s="37"/>
      <c r="K76" s="138" t="s">
        <v>17</v>
      </c>
    </row>
    <row r="77" s="69" customFormat="1" ht="27" hidden="1" spans="1:11">
      <c r="A77" s="25" t="s">
        <v>806</v>
      </c>
      <c r="B77" s="8" t="s">
        <v>807</v>
      </c>
      <c r="C77" s="8" t="s">
        <v>808</v>
      </c>
      <c r="D77" s="8" t="s">
        <v>647</v>
      </c>
      <c r="E77" s="42">
        <v>20231103</v>
      </c>
      <c r="F77" s="42" t="s">
        <v>115</v>
      </c>
      <c r="G77" s="8" t="s">
        <v>809</v>
      </c>
      <c r="H77" s="8" t="s">
        <v>810</v>
      </c>
      <c r="I77" s="47">
        <v>142.183081</v>
      </c>
      <c r="J77" s="37"/>
      <c r="K77" s="138" t="s">
        <v>472</v>
      </c>
    </row>
    <row r="78" s="69" customFormat="1" ht="27" hidden="1" spans="1:11">
      <c r="A78" s="25" t="s">
        <v>811</v>
      </c>
      <c r="B78" s="8" t="s">
        <v>812</v>
      </c>
      <c r="C78" s="8" t="s">
        <v>808</v>
      </c>
      <c r="D78" s="8" t="s">
        <v>657</v>
      </c>
      <c r="E78" s="42">
        <v>20231104</v>
      </c>
      <c r="F78" s="42" t="s">
        <v>813</v>
      </c>
      <c r="G78" s="8" t="s">
        <v>814</v>
      </c>
      <c r="H78" s="8" t="s">
        <v>815</v>
      </c>
      <c r="I78" s="47">
        <v>91.661114</v>
      </c>
      <c r="J78" s="37"/>
      <c r="K78" s="138" t="s">
        <v>472</v>
      </c>
    </row>
    <row r="79" s="69" customFormat="1" ht="27" hidden="1" spans="1:11">
      <c r="A79" s="25" t="s">
        <v>816</v>
      </c>
      <c r="B79" s="8" t="s">
        <v>817</v>
      </c>
      <c r="C79" s="8" t="s">
        <v>808</v>
      </c>
      <c r="D79" s="8" t="s">
        <v>158</v>
      </c>
      <c r="E79" s="42">
        <v>20231106</v>
      </c>
      <c r="F79" s="42" t="s">
        <v>818</v>
      </c>
      <c r="G79" s="8" t="s">
        <v>819</v>
      </c>
      <c r="H79" s="8" t="s">
        <v>820</v>
      </c>
      <c r="I79" s="47">
        <v>27.787419</v>
      </c>
      <c r="J79" s="37"/>
      <c r="K79" s="138" t="s">
        <v>472</v>
      </c>
    </row>
    <row r="80" s="69" customFormat="1" ht="27" hidden="1" spans="1:11">
      <c r="A80" s="25" t="s">
        <v>821</v>
      </c>
      <c r="B80" s="8" t="s">
        <v>822</v>
      </c>
      <c r="C80" s="8" t="s">
        <v>808</v>
      </c>
      <c r="D80" s="8" t="s">
        <v>770</v>
      </c>
      <c r="E80" s="42">
        <v>20231108</v>
      </c>
      <c r="F80" s="42" t="s">
        <v>823</v>
      </c>
      <c r="G80" s="8" t="s">
        <v>824</v>
      </c>
      <c r="H80" s="8" t="s">
        <v>825</v>
      </c>
      <c r="I80" s="47">
        <v>10.827326</v>
      </c>
      <c r="J80" s="37"/>
      <c r="K80" s="138" t="s">
        <v>472</v>
      </c>
    </row>
    <row r="81" s="69" customFormat="1" ht="27" hidden="1" spans="1:11">
      <c r="A81" s="25" t="s">
        <v>826</v>
      </c>
      <c r="B81" s="8" t="s">
        <v>827</v>
      </c>
      <c r="C81" s="8" t="s">
        <v>808</v>
      </c>
      <c r="D81" s="8" t="s">
        <v>158</v>
      </c>
      <c r="E81" s="42">
        <v>20231105</v>
      </c>
      <c r="F81" s="42" t="s">
        <v>828</v>
      </c>
      <c r="G81" s="8" t="s">
        <v>829</v>
      </c>
      <c r="H81" s="8" t="s">
        <v>830</v>
      </c>
      <c r="I81" s="47">
        <v>25.457796</v>
      </c>
      <c r="J81" s="37"/>
      <c r="K81" s="138" t="s">
        <v>472</v>
      </c>
    </row>
    <row r="82" s="69" customFormat="1" ht="27" hidden="1" spans="1:11">
      <c r="A82" s="25" t="s">
        <v>831</v>
      </c>
      <c r="B82" s="8" t="s">
        <v>832</v>
      </c>
      <c r="C82" s="8" t="s">
        <v>808</v>
      </c>
      <c r="D82" s="8" t="s">
        <v>833</v>
      </c>
      <c r="E82" s="42">
        <v>20231107</v>
      </c>
      <c r="F82" s="42" t="s">
        <v>834</v>
      </c>
      <c r="G82" s="8" t="s">
        <v>835</v>
      </c>
      <c r="H82" s="8" t="s">
        <v>836</v>
      </c>
      <c r="I82" s="47">
        <v>53.770556</v>
      </c>
      <c r="J82" s="37"/>
      <c r="K82" s="138" t="s">
        <v>472</v>
      </c>
    </row>
    <row r="83" s="69" customFormat="1" ht="67.5" hidden="1" spans="1:11">
      <c r="A83" s="25" t="s">
        <v>837</v>
      </c>
      <c r="B83" s="8" t="s">
        <v>838</v>
      </c>
      <c r="C83" s="8" t="s">
        <v>146</v>
      </c>
      <c r="D83" s="8" t="s">
        <v>147</v>
      </c>
      <c r="E83" s="42" t="s">
        <v>240</v>
      </c>
      <c r="F83" s="42" t="s">
        <v>115</v>
      </c>
      <c r="G83" s="8" t="s">
        <v>839</v>
      </c>
      <c r="H83" s="8" t="s">
        <v>840</v>
      </c>
      <c r="I83" s="47">
        <v>70</v>
      </c>
      <c r="J83" s="37"/>
      <c r="K83" s="138" t="s">
        <v>472</v>
      </c>
    </row>
    <row r="84" s="69" customFormat="1" ht="81" hidden="1" spans="1:11">
      <c r="A84" s="25" t="s">
        <v>841</v>
      </c>
      <c r="B84" s="8" t="s">
        <v>842</v>
      </c>
      <c r="C84" s="8" t="s">
        <v>150</v>
      </c>
      <c r="D84" s="8" t="s">
        <v>413</v>
      </c>
      <c r="E84" s="42" t="s">
        <v>240</v>
      </c>
      <c r="F84" s="42" t="s">
        <v>115</v>
      </c>
      <c r="G84" s="8" t="s">
        <v>843</v>
      </c>
      <c r="H84" s="8" t="s">
        <v>844</v>
      </c>
      <c r="I84" s="47">
        <v>71.1111</v>
      </c>
      <c r="J84" s="37"/>
      <c r="K84" s="138" t="s">
        <v>472</v>
      </c>
    </row>
    <row r="85" s="69" customFormat="1" ht="40.5" hidden="1" spans="1:11">
      <c r="A85" s="25" t="s">
        <v>845</v>
      </c>
      <c r="B85" s="8" t="s">
        <v>846</v>
      </c>
      <c r="C85" s="8" t="s">
        <v>150</v>
      </c>
      <c r="D85" s="8" t="s">
        <v>847</v>
      </c>
      <c r="E85" s="42" t="s">
        <v>240</v>
      </c>
      <c r="F85" s="42" t="s">
        <v>115</v>
      </c>
      <c r="G85" s="8" t="s">
        <v>848</v>
      </c>
      <c r="H85" s="8" t="s">
        <v>849</v>
      </c>
      <c r="I85" s="47">
        <v>22.7499</v>
      </c>
      <c r="J85" s="37"/>
      <c r="K85" s="138" t="s">
        <v>472</v>
      </c>
    </row>
    <row r="86" s="69" customFormat="1" ht="40.5" hidden="1" spans="1:11">
      <c r="A86" s="25" t="s">
        <v>850</v>
      </c>
      <c r="B86" s="8" t="s">
        <v>851</v>
      </c>
      <c r="C86" s="8" t="s">
        <v>138</v>
      </c>
      <c r="D86" s="8" t="s">
        <v>702</v>
      </c>
      <c r="E86" s="42" t="s">
        <v>240</v>
      </c>
      <c r="F86" s="42" t="s">
        <v>115</v>
      </c>
      <c r="G86" s="8" t="s">
        <v>852</v>
      </c>
      <c r="H86" s="8" t="s">
        <v>853</v>
      </c>
      <c r="I86" s="47">
        <v>21.8986</v>
      </c>
      <c r="J86" s="37"/>
      <c r="K86" s="138" t="s">
        <v>472</v>
      </c>
    </row>
    <row r="87" s="118" customFormat="1" ht="18.75" spans="1:11">
      <c r="A87" s="5" t="s">
        <v>177</v>
      </c>
      <c r="B87" s="139" t="s">
        <v>54</v>
      </c>
      <c r="C87" s="140"/>
      <c r="D87" s="140"/>
      <c r="E87" s="140"/>
      <c r="F87" s="140"/>
      <c r="G87" s="140"/>
      <c r="H87" s="140"/>
      <c r="I87" s="89">
        <f>SUM(I88:I89)</f>
        <v>434.915797</v>
      </c>
      <c r="J87" s="89"/>
      <c r="K87" s="12"/>
    </row>
    <row r="88" s="68" customFormat="1" ht="40.5" hidden="1" spans="1:11">
      <c r="A88" s="8">
        <v>1</v>
      </c>
      <c r="B88" s="8" t="s">
        <v>854</v>
      </c>
      <c r="C88" s="42" t="s">
        <v>291</v>
      </c>
      <c r="D88" s="8" t="s">
        <v>855</v>
      </c>
      <c r="E88" s="42" t="s">
        <v>114</v>
      </c>
      <c r="F88" s="42" t="s">
        <v>115</v>
      </c>
      <c r="G88" s="8" t="s">
        <v>856</v>
      </c>
      <c r="H88" s="8" t="s">
        <v>857</v>
      </c>
      <c r="I88" s="40">
        <v>150.864086</v>
      </c>
      <c r="J88" s="37"/>
      <c r="K88" s="138" t="s">
        <v>17</v>
      </c>
    </row>
    <row r="89" s="68" customFormat="1" ht="67.5" hidden="1" spans="1:11">
      <c r="A89" s="8">
        <v>2</v>
      </c>
      <c r="B89" s="8" t="s">
        <v>858</v>
      </c>
      <c r="C89" s="42" t="s">
        <v>291</v>
      </c>
      <c r="D89" s="8" t="s">
        <v>859</v>
      </c>
      <c r="E89" s="42" t="s">
        <v>114</v>
      </c>
      <c r="F89" s="42" t="s">
        <v>115</v>
      </c>
      <c r="G89" s="8" t="s">
        <v>860</v>
      </c>
      <c r="H89" s="8" t="s">
        <v>861</v>
      </c>
      <c r="I89" s="40">
        <v>284.051711</v>
      </c>
      <c r="J89" s="37"/>
      <c r="K89" s="138" t="s">
        <v>17</v>
      </c>
    </row>
    <row r="90" s="118" customFormat="1" ht="37.5" spans="1:11">
      <c r="A90" s="5" t="s">
        <v>514</v>
      </c>
      <c r="B90" s="5" t="s">
        <v>59</v>
      </c>
      <c r="C90" s="130"/>
      <c r="D90" s="130"/>
      <c r="E90" s="130"/>
      <c r="F90" s="130"/>
      <c r="G90" s="130"/>
      <c r="H90" s="130"/>
      <c r="I90" s="137">
        <f>SUM(I91:I116)</f>
        <v>1098.128</v>
      </c>
      <c r="J90" s="137"/>
      <c r="K90" s="12"/>
    </row>
    <row r="91" s="68" customFormat="1" ht="40.5" hidden="1" spans="1:11">
      <c r="A91" s="25" t="s">
        <v>533</v>
      </c>
      <c r="B91" s="8" t="s">
        <v>862</v>
      </c>
      <c r="C91" s="8" t="s">
        <v>130</v>
      </c>
      <c r="D91" s="8" t="s">
        <v>863</v>
      </c>
      <c r="E91" s="42" t="s">
        <v>114</v>
      </c>
      <c r="F91" s="42" t="s">
        <v>115</v>
      </c>
      <c r="G91" s="48" t="s">
        <v>864</v>
      </c>
      <c r="H91" s="48" t="s">
        <v>865</v>
      </c>
      <c r="I91" s="40">
        <v>98</v>
      </c>
      <c r="J91" s="37"/>
      <c r="K91" s="141" t="s">
        <v>866</v>
      </c>
    </row>
    <row r="92" s="68" customFormat="1" ht="40.5" hidden="1" spans="1:11">
      <c r="A92" s="25" t="s">
        <v>525</v>
      </c>
      <c r="B92" s="9" t="s">
        <v>867</v>
      </c>
      <c r="C92" s="43" t="s">
        <v>138</v>
      </c>
      <c r="D92" s="39" t="s">
        <v>868</v>
      </c>
      <c r="E92" s="42" t="s">
        <v>114</v>
      </c>
      <c r="F92" s="42" t="s">
        <v>115</v>
      </c>
      <c r="G92" s="39" t="s">
        <v>869</v>
      </c>
      <c r="H92" s="39" t="s">
        <v>870</v>
      </c>
      <c r="I92" s="40">
        <v>10</v>
      </c>
      <c r="J92" s="37"/>
      <c r="K92" s="138" t="s">
        <v>17</v>
      </c>
    </row>
    <row r="93" s="68" customFormat="1" ht="27" hidden="1" spans="1:11">
      <c r="A93" s="25" t="s">
        <v>540</v>
      </c>
      <c r="B93" s="9" t="s">
        <v>871</v>
      </c>
      <c r="C93" s="9" t="s">
        <v>872</v>
      </c>
      <c r="D93" s="9" t="s">
        <v>142</v>
      </c>
      <c r="E93" s="42" t="s">
        <v>114</v>
      </c>
      <c r="F93" s="42" t="s">
        <v>115</v>
      </c>
      <c r="G93" s="9" t="s">
        <v>873</v>
      </c>
      <c r="H93" s="9" t="s">
        <v>874</v>
      </c>
      <c r="I93" s="36">
        <v>9.828</v>
      </c>
      <c r="J93" s="37"/>
      <c r="K93" s="141" t="s">
        <v>283</v>
      </c>
    </row>
    <row r="94" s="68" customFormat="1" ht="27" hidden="1" spans="1:11">
      <c r="A94" s="25" t="s">
        <v>545</v>
      </c>
      <c r="B94" s="9" t="s">
        <v>875</v>
      </c>
      <c r="C94" s="9" t="s">
        <v>872</v>
      </c>
      <c r="D94" s="9" t="s">
        <v>172</v>
      </c>
      <c r="E94" s="42" t="s">
        <v>114</v>
      </c>
      <c r="F94" s="42" t="s">
        <v>115</v>
      </c>
      <c r="G94" s="9" t="s">
        <v>876</v>
      </c>
      <c r="H94" s="9" t="s">
        <v>874</v>
      </c>
      <c r="I94" s="36">
        <v>14.532</v>
      </c>
      <c r="J94" s="37"/>
      <c r="K94" s="141" t="s">
        <v>283</v>
      </c>
    </row>
    <row r="95" s="68" customFormat="1" ht="27" hidden="1" spans="1:11">
      <c r="A95" s="25" t="s">
        <v>548</v>
      </c>
      <c r="B95" s="9" t="s">
        <v>877</v>
      </c>
      <c r="C95" s="9" t="s">
        <v>872</v>
      </c>
      <c r="D95" s="9" t="s">
        <v>162</v>
      </c>
      <c r="E95" s="42" t="s">
        <v>114</v>
      </c>
      <c r="F95" s="42" t="s">
        <v>115</v>
      </c>
      <c r="G95" s="9" t="s">
        <v>878</v>
      </c>
      <c r="H95" s="9" t="s">
        <v>874</v>
      </c>
      <c r="I95" s="36">
        <v>19.46</v>
      </c>
      <c r="J95" s="37"/>
      <c r="K95" s="141" t="s">
        <v>283</v>
      </c>
    </row>
    <row r="96" s="68" customFormat="1" ht="27" hidden="1" spans="1:11">
      <c r="A96" s="25" t="s">
        <v>553</v>
      </c>
      <c r="B96" s="9" t="s">
        <v>879</v>
      </c>
      <c r="C96" s="9" t="s">
        <v>872</v>
      </c>
      <c r="D96" s="9" t="s">
        <v>151</v>
      </c>
      <c r="E96" s="42" t="s">
        <v>114</v>
      </c>
      <c r="F96" s="42" t="s">
        <v>115</v>
      </c>
      <c r="G96" s="9" t="s">
        <v>876</v>
      </c>
      <c r="H96" s="9" t="s">
        <v>874</v>
      </c>
      <c r="I96" s="36">
        <v>14.532</v>
      </c>
      <c r="J96" s="37"/>
      <c r="K96" s="141" t="s">
        <v>283</v>
      </c>
    </row>
    <row r="97" s="68" customFormat="1" ht="27" hidden="1" spans="1:11">
      <c r="A97" s="25" t="s">
        <v>557</v>
      </c>
      <c r="B97" s="9" t="s">
        <v>880</v>
      </c>
      <c r="C97" s="9" t="s">
        <v>872</v>
      </c>
      <c r="D97" s="9" t="s">
        <v>147</v>
      </c>
      <c r="E97" s="42" t="s">
        <v>114</v>
      </c>
      <c r="F97" s="42" t="s">
        <v>115</v>
      </c>
      <c r="G97" s="9" t="s">
        <v>876</v>
      </c>
      <c r="H97" s="9" t="s">
        <v>874</v>
      </c>
      <c r="I97" s="36">
        <v>14.532</v>
      </c>
      <c r="J97" s="37"/>
      <c r="K97" s="141" t="s">
        <v>283</v>
      </c>
    </row>
    <row r="98" s="68" customFormat="1" ht="27" hidden="1" spans="1:11">
      <c r="A98" s="25" t="s">
        <v>562</v>
      </c>
      <c r="B98" s="9" t="s">
        <v>881</v>
      </c>
      <c r="C98" s="9" t="s">
        <v>872</v>
      </c>
      <c r="D98" s="9" t="s">
        <v>120</v>
      </c>
      <c r="E98" s="42" t="s">
        <v>114</v>
      </c>
      <c r="F98" s="42" t="s">
        <v>115</v>
      </c>
      <c r="G98" s="9" t="s">
        <v>876</v>
      </c>
      <c r="H98" s="9" t="s">
        <v>874</v>
      </c>
      <c r="I98" s="36">
        <v>14.532</v>
      </c>
      <c r="J98" s="37"/>
      <c r="K98" s="141" t="s">
        <v>283</v>
      </c>
    </row>
    <row r="99" s="68" customFormat="1" ht="27" hidden="1" spans="1:11">
      <c r="A99" s="25" t="s">
        <v>566</v>
      </c>
      <c r="B99" s="9" t="s">
        <v>882</v>
      </c>
      <c r="C99" s="9" t="s">
        <v>872</v>
      </c>
      <c r="D99" s="9" t="s">
        <v>113</v>
      </c>
      <c r="E99" s="42" t="s">
        <v>114</v>
      </c>
      <c r="F99" s="42" t="s">
        <v>115</v>
      </c>
      <c r="G99" s="9" t="s">
        <v>876</v>
      </c>
      <c r="H99" s="9" t="s">
        <v>874</v>
      </c>
      <c r="I99" s="36">
        <v>14.532</v>
      </c>
      <c r="J99" s="37"/>
      <c r="K99" s="141" t="s">
        <v>283</v>
      </c>
    </row>
    <row r="100" s="68" customFormat="1" ht="27" hidden="1" spans="1:11">
      <c r="A100" s="25" t="s">
        <v>571</v>
      </c>
      <c r="B100" s="9" t="s">
        <v>883</v>
      </c>
      <c r="C100" s="9" t="s">
        <v>872</v>
      </c>
      <c r="D100" s="9" t="s">
        <v>126</v>
      </c>
      <c r="E100" s="42" t="s">
        <v>114</v>
      </c>
      <c r="F100" s="42" t="s">
        <v>115</v>
      </c>
      <c r="G100" s="9" t="s">
        <v>876</v>
      </c>
      <c r="H100" s="9" t="s">
        <v>874</v>
      </c>
      <c r="I100" s="36">
        <v>14.532</v>
      </c>
      <c r="J100" s="37"/>
      <c r="K100" s="141" t="s">
        <v>283</v>
      </c>
    </row>
    <row r="101" s="68" customFormat="1" ht="27" hidden="1" spans="1:11">
      <c r="A101" s="25" t="s">
        <v>576</v>
      </c>
      <c r="B101" s="9" t="s">
        <v>884</v>
      </c>
      <c r="C101" s="9" t="s">
        <v>872</v>
      </c>
      <c r="D101" s="9" t="s">
        <v>139</v>
      </c>
      <c r="E101" s="42" t="s">
        <v>114</v>
      </c>
      <c r="F101" s="42" t="s">
        <v>115</v>
      </c>
      <c r="G101" s="9" t="s">
        <v>876</v>
      </c>
      <c r="H101" s="9" t="s">
        <v>874</v>
      </c>
      <c r="I101" s="36">
        <v>14.532</v>
      </c>
      <c r="J101" s="37"/>
      <c r="K101" s="141" t="s">
        <v>283</v>
      </c>
    </row>
    <row r="102" s="68" customFormat="1" ht="27" hidden="1" spans="1:11">
      <c r="A102" s="25" t="s">
        <v>581</v>
      </c>
      <c r="B102" s="9" t="s">
        <v>885</v>
      </c>
      <c r="C102" s="9" t="s">
        <v>872</v>
      </c>
      <c r="D102" s="9" t="s">
        <v>136</v>
      </c>
      <c r="E102" s="42" t="s">
        <v>114</v>
      </c>
      <c r="F102" s="42" t="s">
        <v>115</v>
      </c>
      <c r="G102" s="9" t="s">
        <v>876</v>
      </c>
      <c r="H102" s="9" t="s">
        <v>874</v>
      </c>
      <c r="I102" s="36">
        <v>14.532</v>
      </c>
      <c r="J102" s="37"/>
      <c r="K102" s="141" t="s">
        <v>283</v>
      </c>
    </row>
    <row r="103" s="68" customFormat="1" ht="27" hidden="1" spans="1:11">
      <c r="A103" s="25" t="s">
        <v>586</v>
      </c>
      <c r="B103" s="9" t="s">
        <v>886</v>
      </c>
      <c r="C103" s="9" t="s">
        <v>872</v>
      </c>
      <c r="D103" s="9" t="s">
        <v>131</v>
      </c>
      <c r="E103" s="42" t="s">
        <v>114</v>
      </c>
      <c r="F103" s="42" t="s">
        <v>115</v>
      </c>
      <c r="G103" s="9" t="s">
        <v>876</v>
      </c>
      <c r="H103" s="9" t="s">
        <v>874</v>
      </c>
      <c r="I103" s="36">
        <v>14.532</v>
      </c>
      <c r="J103" s="37"/>
      <c r="K103" s="141" t="s">
        <v>283</v>
      </c>
    </row>
    <row r="104" s="68" customFormat="1" ht="27" hidden="1" spans="1:11">
      <c r="A104" s="25" t="s">
        <v>590</v>
      </c>
      <c r="B104" s="9" t="s">
        <v>887</v>
      </c>
      <c r="C104" s="9" t="s">
        <v>872</v>
      </c>
      <c r="D104" s="9" t="s">
        <v>123</v>
      </c>
      <c r="E104" s="42" t="s">
        <v>114</v>
      </c>
      <c r="F104" s="42" t="s">
        <v>115</v>
      </c>
      <c r="G104" s="9" t="s">
        <v>876</v>
      </c>
      <c r="H104" s="9" t="s">
        <v>874</v>
      </c>
      <c r="I104" s="36">
        <v>14.532</v>
      </c>
      <c r="J104" s="37"/>
      <c r="K104" s="141" t="s">
        <v>283</v>
      </c>
    </row>
    <row r="105" s="68" customFormat="1" ht="40.5" hidden="1" spans="1:11">
      <c r="A105" s="25" t="s">
        <v>594</v>
      </c>
      <c r="B105" s="9" t="s">
        <v>888</v>
      </c>
      <c r="C105" s="9" t="s">
        <v>872</v>
      </c>
      <c r="D105" s="9" t="s">
        <v>202</v>
      </c>
      <c r="E105" s="42" t="s">
        <v>114</v>
      </c>
      <c r="F105" s="42" t="s">
        <v>115</v>
      </c>
      <c r="G105" s="9" t="s">
        <v>889</v>
      </c>
      <c r="H105" s="9" t="s">
        <v>874</v>
      </c>
      <c r="I105" s="36">
        <v>91.965</v>
      </c>
      <c r="J105" s="37"/>
      <c r="K105" s="141" t="s">
        <v>283</v>
      </c>
    </row>
    <row r="106" s="68" customFormat="1" ht="40.5" hidden="1" spans="1:11">
      <c r="A106" s="25" t="s">
        <v>598</v>
      </c>
      <c r="B106" s="9" t="s">
        <v>890</v>
      </c>
      <c r="C106" s="9" t="s">
        <v>872</v>
      </c>
      <c r="D106" s="9" t="s">
        <v>136</v>
      </c>
      <c r="E106" s="42" t="s">
        <v>114</v>
      </c>
      <c r="F106" s="42" t="s">
        <v>115</v>
      </c>
      <c r="G106" s="9" t="s">
        <v>891</v>
      </c>
      <c r="H106" s="9" t="s">
        <v>874</v>
      </c>
      <c r="I106" s="36">
        <v>65.88</v>
      </c>
      <c r="J106" s="37"/>
      <c r="K106" s="141" t="s">
        <v>283</v>
      </c>
    </row>
    <row r="107" s="68" customFormat="1" ht="40.5" hidden="1" spans="1:11">
      <c r="A107" s="25" t="s">
        <v>603</v>
      </c>
      <c r="B107" s="9" t="s">
        <v>892</v>
      </c>
      <c r="C107" s="9" t="s">
        <v>872</v>
      </c>
      <c r="D107" s="9" t="s">
        <v>151</v>
      </c>
      <c r="E107" s="42" t="s">
        <v>114</v>
      </c>
      <c r="F107" s="42" t="s">
        <v>115</v>
      </c>
      <c r="G107" s="9" t="s">
        <v>893</v>
      </c>
      <c r="H107" s="9" t="s">
        <v>874</v>
      </c>
      <c r="I107" s="36">
        <v>68.85</v>
      </c>
      <c r="J107" s="37"/>
      <c r="K107" s="141" t="s">
        <v>283</v>
      </c>
    </row>
    <row r="108" s="68" customFormat="1" ht="40.5" hidden="1" spans="1:11">
      <c r="A108" s="25" t="s">
        <v>607</v>
      </c>
      <c r="B108" s="9" t="s">
        <v>894</v>
      </c>
      <c r="C108" s="9" t="s">
        <v>872</v>
      </c>
      <c r="D108" s="9" t="s">
        <v>162</v>
      </c>
      <c r="E108" s="42" t="s">
        <v>114</v>
      </c>
      <c r="F108" s="42" t="s">
        <v>115</v>
      </c>
      <c r="G108" s="9" t="s">
        <v>895</v>
      </c>
      <c r="H108" s="9" t="s">
        <v>874</v>
      </c>
      <c r="I108" s="36">
        <v>88.005</v>
      </c>
      <c r="J108" s="37"/>
      <c r="K108" s="141" t="s">
        <v>283</v>
      </c>
    </row>
    <row r="109" s="68" customFormat="1" ht="40.5" hidden="1" spans="1:11">
      <c r="A109" s="25" t="s">
        <v>612</v>
      </c>
      <c r="B109" s="9" t="s">
        <v>896</v>
      </c>
      <c r="C109" s="9" t="s">
        <v>872</v>
      </c>
      <c r="D109" s="9" t="s">
        <v>897</v>
      </c>
      <c r="E109" s="42" t="s">
        <v>114</v>
      </c>
      <c r="F109" s="42" t="s">
        <v>115</v>
      </c>
      <c r="G109" s="9" t="s">
        <v>898</v>
      </c>
      <c r="H109" s="9" t="s">
        <v>874</v>
      </c>
      <c r="I109" s="36">
        <v>66.375</v>
      </c>
      <c r="J109" s="37"/>
      <c r="K109" s="141" t="s">
        <v>283</v>
      </c>
    </row>
    <row r="110" s="68" customFormat="1" ht="40.5" hidden="1" spans="1:11">
      <c r="A110" s="25" t="s">
        <v>616</v>
      </c>
      <c r="B110" s="9" t="s">
        <v>899</v>
      </c>
      <c r="C110" s="9" t="s">
        <v>872</v>
      </c>
      <c r="D110" s="9" t="s">
        <v>126</v>
      </c>
      <c r="E110" s="42" t="s">
        <v>114</v>
      </c>
      <c r="F110" s="42" t="s">
        <v>115</v>
      </c>
      <c r="G110" s="9" t="s">
        <v>900</v>
      </c>
      <c r="H110" s="9" t="s">
        <v>874</v>
      </c>
      <c r="I110" s="36">
        <v>69.84</v>
      </c>
      <c r="J110" s="37"/>
      <c r="K110" s="141" t="s">
        <v>283</v>
      </c>
    </row>
    <row r="111" s="68" customFormat="1" ht="40.5" hidden="1" spans="1:11">
      <c r="A111" s="25" t="s">
        <v>620</v>
      </c>
      <c r="B111" s="9" t="s">
        <v>901</v>
      </c>
      <c r="C111" s="9" t="s">
        <v>872</v>
      </c>
      <c r="D111" s="9" t="s">
        <v>123</v>
      </c>
      <c r="E111" s="42" t="s">
        <v>114</v>
      </c>
      <c r="F111" s="42" t="s">
        <v>115</v>
      </c>
      <c r="G111" s="9" t="s">
        <v>902</v>
      </c>
      <c r="H111" s="9" t="s">
        <v>874</v>
      </c>
      <c r="I111" s="36">
        <v>67.365</v>
      </c>
      <c r="J111" s="37"/>
      <c r="K111" s="141" t="s">
        <v>283</v>
      </c>
    </row>
    <row r="112" s="68" customFormat="1" ht="40.5" hidden="1" spans="1:11">
      <c r="A112" s="25" t="s">
        <v>624</v>
      </c>
      <c r="B112" s="9" t="s">
        <v>903</v>
      </c>
      <c r="C112" s="9" t="s">
        <v>872</v>
      </c>
      <c r="D112" s="9" t="s">
        <v>113</v>
      </c>
      <c r="E112" s="42" t="s">
        <v>114</v>
      </c>
      <c r="F112" s="42" t="s">
        <v>115</v>
      </c>
      <c r="G112" s="9" t="s">
        <v>904</v>
      </c>
      <c r="H112" s="9" t="s">
        <v>874</v>
      </c>
      <c r="I112" s="36">
        <v>67.86</v>
      </c>
      <c r="J112" s="37"/>
      <c r="K112" s="141" t="s">
        <v>283</v>
      </c>
    </row>
    <row r="113" s="68" customFormat="1" ht="40.5" hidden="1" spans="1:11">
      <c r="A113" s="25" t="s">
        <v>629</v>
      </c>
      <c r="B113" s="9" t="s">
        <v>905</v>
      </c>
      <c r="C113" s="9" t="s">
        <v>872</v>
      </c>
      <c r="D113" s="9" t="s">
        <v>672</v>
      </c>
      <c r="E113" s="42" t="s">
        <v>114</v>
      </c>
      <c r="F113" s="42" t="s">
        <v>115</v>
      </c>
      <c r="G113" s="9" t="s">
        <v>906</v>
      </c>
      <c r="H113" s="9" t="s">
        <v>874</v>
      </c>
      <c r="I113" s="36">
        <v>88.71</v>
      </c>
      <c r="J113" s="37"/>
      <c r="K113" s="141" t="s">
        <v>283</v>
      </c>
    </row>
    <row r="114" s="68" customFormat="1" ht="40.5" hidden="1" spans="1:11">
      <c r="A114" s="25" t="s">
        <v>633</v>
      </c>
      <c r="B114" s="9" t="s">
        <v>907</v>
      </c>
      <c r="C114" s="9" t="s">
        <v>872</v>
      </c>
      <c r="D114" s="9" t="s">
        <v>303</v>
      </c>
      <c r="E114" s="42" t="s">
        <v>114</v>
      </c>
      <c r="F114" s="42" t="s">
        <v>115</v>
      </c>
      <c r="G114" s="9" t="s">
        <v>904</v>
      </c>
      <c r="H114" s="9" t="s">
        <v>874</v>
      </c>
      <c r="I114" s="36">
        <v>67.86</v>
      </c>
      <c r="J114" s="37"/>
      <c r="K114" s="141" t="s">
        <v>283</v>
      </c>
    </row>
    <row r="115" s="68" customFormat="1" ht="40.5" hidden="1" spans="1:11">
      <c r="A115" s="25" t="s">
        <v>637</v>
      </c>
      <c r="B115" s="9" t="s">
        <v>908</v>
      </c>
      <c r="C115" s="9" t="s">
        <v>872</v>
      </c>
      <c r="D115" s="9" t="s">
        <v>909</v>
      </c>
      <c r="E115" s="42" t="s">
        <v>114</v>
      </c>
      <c r="F115" s="42" t="s">
        <v>115</v>
      </c>
      <c r="G115" s="9" t="s">
        <v>910</v>
      </c>
      <c r="H115" s="9" t="s">
        <v>874</v>
      </c>
      <c r="I115" s="36">
        <v>67.86</v>
      </c>
      <c r="J115" s="37"/>
      <c r="K115" s="141" t="s">
        <v>283</v>
      </c>
    </row>
    <row r="116" s="68" customFormat="1" ht="27" hidden="1" spans="1:11">
      <c r="A116" s="25" t="s">
        <v>641</v>
      </c>
      <c r="B116" s="9" t="s">
        <v>911</v>
      </c>
      <c r="C116" s="9" t="s">
        <v>872</v>
      </c>
      <c r="D116" s="9" t="s">
        <v>144</v>
      </c>
      <c r="E116" s="42" t="s">
        <v>114</v>
      </c>
      <c r="F116" s="42" t="s">
        <v>115</v>
      </c>
      <c r="G116" s="9" t="s">
        <v>912</v>
      </c>
      <c r="H116" s="9" t="s">
        <v>874</v>
      </c>
      <c r="I116" s="36">
        <v>4.95</v>
      </c>
      <c r="J116" s="37"/>
      <c r="K116" s="141" t="s">
        <v>283</v>
      </c>
    </row>
    <row r="117" s="119" customFormat="1" ht="18.75" spans="1:11">
      <c r="A117" s="5" t="s">
        <v>520</v>
      </c>
      <c r="B117" s="5" t="s">
        <v>63</v>
      </c>
      <c r="C117" s="5"/>
      <c r="D117" s="5"/>
      <c r="E117" s="5"/>
      <c r="F117" s="5"/>
      <c r="G117" s="5"/>
      <c r="H117" s="5"/>
      <c r="I117" s="142">
        <f>SUM(I118:I132)</f>
        <v>1501.698</v>
      </c>
      <c r="J117" s="142"/>
      <c r="K117" s="142"/>
    </row>
    <row r="118" s="68" customFormat="1" ht="40.5" hidden="1" spans="1:11">
      <c r="A118" s="8">
        <v>1</v>
      </c>
      <c r="B118" s="9" t="s">
        <v>913</v>
      </c>
      <c r="C118" s="9" t="s">
        <v>146</v>
      </c>
      <c r="D118" s="9" t="s">
        <v>914</v>
      </c>
      <c r="E118" s="9" t="s">
        <v>915</v>
      </c>
      <c r="F118" s="9" t="s">
        <v>916</v>
      </c>
      <c r="G118" s="9" t="s">
        <v>917</v>
      </c>
      <c r="H118" s="9" t="s">
        <v>918</v>
      </c>
      <c r="I118" s="36">
        <v>11.6025</v>
      </c>
      <c r="J118" s="40"/>
      <c r="K118" s="8" t="s">
        <v>17</v>
      </c>
    </row>
    <row r="119" s="68" customFormat="1" ht="40.5" hidden="1" spans="1:11">
      <c r="A119" s="8">
        <v>2</v>
      </c>
      <c r="B119" s="9" t="s">
        <v>919</v>
      </c>
      <c r="C119" s="9" t="s">
        <v>310</v>
      </c>
      <c r="D119" s="9" t="s">
        <v>139</v>
      </c>
      <c r="E119" s="9" t="s">
        <v>920</v>
      </c>
      <c r="F119" s="9" t="s">
        <v>115</v>
      </c>
      <c r="G119" s="9" t="s">
        <v>921</v>
      </c>
      <c r="H119" s="9" t="s">
        <v>922</v>
      </c>
      <c r="I119" s="36">
        <v>98.6258</v>
      </c>
      <c r="J119" s="40"/>
      <c r="K119" s="8" t="s">
        <v>17</v>
      </c>
    </row>
    <row r="120" s="68" customFormat="1" ht="40.5" hidden="1" spans="1:11">
      <c r="A120" s="8">
        <v>3</v>
      </c>
      <c r="B120" s="9" t="s">
        <v>923</v>
      </c>
      <c r="C120" s="9" t="s">
        <v>310</v>
      </c>
      <c r="D120" s="9" t="s">
        <v>147</v>
      </c>
      <c r="E120" s="9" t="s">
        <v>920</v>
      </c>
      <c r="F120" s="9" t="s">
        <v>115</v>
      </c>
      <c r="G120" s="9" t="s">
        <v>924</v>
      </c>
      <c r="H120" s="9" t="s">
        <v>925</v>
      </c>
      <c r="I120" s="36">
        <v>34.74</v>
      </c>
      <c r="J120" s="40"/>
      <c r="K120" s="8" t="s">
        <v>17</v>
      </c>
    </row>
    <row r="121" s="68" customFormat="1" ht="40.5" hidden="1" spans="1:11">
      <c r="A121" s="8">
        <v>4</v>
      </c>
      <c r="B121" s="9" t="s">
        <v>926</v>
      </c>
      <c r="C121" s="9" t="s">
        <v>310</v>
      </c>
      <c r="D121" s="9" t="s">
        <v>120</v>
      </c>
      <c r="E121" s="9" t="s">
        <v>920</v>
      </c>
      <c r="F121" s="9" t="s">
        <v>198</v>
      </c>
      <c r="G121" s="9" t="s">
        <v>927</v>
      </c>
      <c r="H121" s="9" t="s">
        <v>928</v>
      </c>
      <c r="I121" s="36">
        <v>218.1425</v>
      </c>
      <c r="J121" s="40"/>
      <c r="K121" s="8" t="s">
        <v>17</v>
      </c>
    </row>
    <row r="122" s="68" customFormat="1" ht="40.5" hidden="1" spans="1:11">
      <c r="A122" s="8">
        <v>5</v>
      </c>
      <c r="B122" s="9" t="s">
        <v>929</v>
      </c>
      <c r="C122" s="9" t="s">
        <v>310</v>
      </c>
      <c r="D122" s="9" t="s">
        <v>172</v>
      </c>
      <c r="E122" s="9" t="s">
        <v>920</v>
      </c>
      <c r="F122" s="9" t="s">
        <v>115</v>
      </c>
      <c r="G122" s="9" t="s">
        <v>930</v>
      </c>
      <c r="H122" s="9" t="s">
        <v>931</v>
      </c>
      <c r="I122" s="36">
        <v>195.43</v>
      </c>
      <c r="J122" s="40"/>
      <c r="K122" s="8" t="s">
        <v>17</v>
      </c>
    </row>
    <row r="123" s="68" customFormat="1" ht="27" hidden="1" spans="1:11">
      <c r="A123" s="8">
        <v>6</v>
      </c>
      <c r="B123" s="9" t="s">
        <v>932</v>
      </c>
      <c r="C123" s="9" t="s">
        <v>310</v>
      </c>
      <c r="D123" s="9" t="s">
        <v>162</v>
      </c>
      <c r="E123" s="9" t="s">
        <v>920</v>
      </c>
      <c r="F123" s="9" t="s">
        <v>115</v>
      </c>
      <c r="G123" s="9" t="s">
        <v>933</v>
      </c>
      <c r="H123" s="9" t="s">
        <v>934</v>
      </c>
      <c r="I123" s="36">
        <v>155.6978</v>
      </c>
      <c r="J123" s="40"/>
      <c r="K123" s="8" t="s">
        <v>17</v>
      </c>
    </row>
    <row r="124" s="68" customFormat="1" ht="27" hidden="1" spans="1:11">
      <c r="A124" s="8">
        <v>7</v>
      </c>
      <c r="B124" s="9" t="s">
        <v>935</v>
      </c>
      <c r="C124" s="9" t="s">
        <v>310</v>
      </c>
      <c r="D124" s="9" t="s">
        <v>113</v>
      </c>
      <c r="E124" s="9" t="s">
        <v>920</v>
      </c>
      <c r="F124" s="9" t="s">
        <v>115</v>
      </c>
      <c r="G124" s="9" t="s">
        <v>936</v>
      </c>
      <c r="H124" s="9" t="s">
        <v>937</v>
      </c>
      <c r="I124" s="36">
        <v>39.59</v>
      </c>
      <c r="J124" s="50"/>
      <c r="K124" s="8" t="s">
        <v>17</v>
      </c>
    </row>
    <row r="125" s="68" customFormat="1" ht="40.5" hidden="1" spans="1:11">
      <c r="A125" s="8">
        <v>8</v>
      </c>
      <c r="B125" s="9" t="s">
        <v>938</v>
      </c>
      <c r="C125" s="9" t="s">
        <v>310</v>
      </c>
      <c r="D125" s="9" t="s">
        <v>151</v>
      </c>
      <c r="E125" s="9" t="s">
        <v>920</v>
      </c>
      <c r="F125" s="9" t="s">
        <v>115</v>
      </c>
      <c r="G125" s="9" t="s">
        <v>939</v>
      </c>
      <c r="H125" s="9" t="s">
        <v>940</v>
      </c>
      <c r="I125" s="36">
        <v>316.3462</v>
      </c>
      <c r="J125" s="8"/>
      <c r="K125" s="8" t="s">
        <v>17</v>
      </c>
    </row>
    <row r="126" s="68" customFormat="1" ht="27" hidden="1" spans="1:11">
      <c r="A126" s="8">
        <v>9</v>
      </c>
      <c r="B126" s="9" t="s">
        <v>941</v>
      </c>
      <c r="C126" s="9" t="s">
        <v>310</v>
      </c>
      <c r="D126" s="9" t="s">
        <v>136</v>
      </c>
      <c r="E126" s="9" t="s">
        <v>920</v>
      </c>
      <c r="F126" s="9" t="s">
        <v>115</v>
      </c>
      <c r="G126" s="9" t="s">
        <v>942</v>
      </c>
      <c r="H126" s="9" t="s">
        <v>943</v>
      </c>
      <c r="I126" s="36">
        <v>44.56</v>
      </c>
      <c r="J126" s="8"/>
      <c r="K126" s="8" t="s">
        <v>17</v>
      </c>
    </row>
    <row r="127" s="68" customFormat="1" ht="27" hidden="1" spans="1:11">
      <c r="A127" s="8">
        <v>10</v>
      </c>
      <c r="B127" s="9" t="s">
        <v>944</v>
      </c>
      <c r="C127" s="9" t="s">
        <v>310</v>
      </c>
      <c r="D127" s="9" t="s">
        <v>438</v>
      </c>
      <c r="E127" s="9" t="s">
        <v>945</v>
      </c>
      <c r="F127" s="9" t="s">
        <v>946</v>
      </c>
      <c r="G127" s="9" t="s">
        <v>947</v>
      </c>
      <c r="H127" s="9" t="s">
        <v>948</v>
      </c>
      <c r="I127" s="36">
        <v>14.9268</v>
      </c>
      <c r="J127" s="8"/>
      <c r="K127" s="8" t="s">
        <v>17</v>
      </c>
    </row>
    <row r="128" s="68" customFormat="1" ht="40.5" hidden="1" spans="1:11">
      <c r="A128" s="8">
        <v>11</v>
      </c>
      <c r="B128" s="9" t="s">
        <v>949</v>
      </c>
      <c r="C128" s="9" t="s">
        <v>310</v>
      </c>
      <c r="D128" s="9" t="s">
        <v>190</v>
      </c>
      <c r="E128" s="9" t="s">
        <v>950</v>
      </c>
      <c r="F128" s="9" t="s">
        <v>951</v>
      </c>
      <c r="G128" s="9" t="s">
        <v>952</v>
      </c>
      <c r="H128" s="9" t="s">
        <v>953</v>
      </c>
      <c r="I128" s="36">
        <v>46.87</v>
      </c>
      <c r="J128" s="50"/>
      <c r="K128" s="8" t="s">
        <v>17</v>
      </c>
    </row>
    <row r="129" s="68" customFormat="1" ht="81" hidden="1" spans="1:11">
      <c r="A129" s="8">
        <v>12</v>
      </c>
      <c r="B129" s="9" t="s">
        <v>954</v>
      </c>
      <c r="C129" s="9" t="s">
        <v>310</v>
      </c>
      <c r="D129" s="9" t="s">
        <v>955</v>
      </c>
      <c r="E129" s="9" t="s">
        <v>956</v>
      </c>
      <c r="F129" s="9" t="s">
        <v>186</v>
      </c>
      <c r="G129" s="9" t="s">
        <v>957</v>
      </c>
      <c r="H129" s="9" t="s">
        <v>958</v>
      </c>
      <c r="I129" s="36">
        <v>137.3364</v>
      </c>
      <c r="J129" s="8"/>
      <c r="K129" s="8" t="s">
        <v>17</v>
      </c>
    </row>
    <row r="130" s="68" customFormat="1" ht="54" hidden="1" spans="1:11">
      <c r="A130" s="8">
        <v>13</v>
      </c>
      <c r="B130" s="9" t="s">
        <v>959</v>
      </c>
      <c r="C130" s="9" t="s">
        <v>130</v>
      </c>
      <c r="D130" s="9" t="s">
        <v>909</v>
      </c>
      <c r="E130" s="9" t="s">
        <v>197</v>
      </c>
      <c r="F130" s="9" t="s">
        <v>269</v>
      </c>
      <c r="G130" s="9" t="s">
        <v>960</v>
      </c>
      <c r="H130" s="9" t="s">
        <v>961</v>
      </c>
      <c r="I130" s="36">
        <v>23</v>
      </c>
      <c r="J130" s="8"/>
      <c r="K130" s="8" t="s">
        <v>17</v>
      </c>
    </row>
    <row r="131" s="68" customFormat="1" ht="67.5" hidden="1" spans="1:11">
      <c r="A131" s="8">
        <v>14</v>
      </c>
      <c r="B131" s="9" t="s">
        <v>962</v>
      </c>
      <c r="C131" s="9" t="s">
        <v>130</v>
      </c>
      <c r="D131" s="9" t="s">
        <v>963</v>
      </c>
      <c r="E131" s="9" t="s">
        <v>268</v>
      </c>
      <c r="F131" s="9" t="s">
        <v>269</v>
      </c>
      <c r="G131" s="9" t="s">
        <v>964</v>
      </c>
      <c r="H131" s="9" t="s">
        <v>965</v>
      </c>
      <c r="I131" s="36">
        <v>90</v>
      </c>
      <c r="J131" s="8"/>
      <c r="K131" s="8" t="s">
        <v>17</v>
      </c>
    </row>
    <row r="132" s="68" customFormat="1" ht="54" hidden="1" spans="1:11">
      <c r="A132" s="8">
        <v>15</v>
      </c>
      <c r="B132" s="9" t="s">
        <v>966</v>
      </c>
      <c r="C132" s="9" t="s">
        <v>135</v>
      </c>
      <c r="D132" s="9" t="s">
        <v>136</v>
      </c>
      <c r="E132" s="9" t="s">
        <v>967</v>
      </c>
      <c r="F132" s="9" t="s">
        <v>186</v>
      </c>
      <c r="G132" s="9" t="s">
        <v>968</v>
      </c>
      <c r="H132" s="9" t="s">
        <v>969</v>
      </c>
      <c r="I132" s="36">
        <v>74.83</v>
      </c>
      <c r="J132" s="8"/>
      <c r="K132" s="8" t="s">
        <v>17</v>
      </c>
    </row>
    <row r="133" s="119" customFormat="1" ht="18.75" spans="1:11">
      <c r="A133" s="5" t="s">
        <v>970</v>
      </c>
      <c r="B133" s="5" t="s">
        <v>68</v>
      </c>
      <c r="C133" s="5"/>
      <c r="D133" s="5"/>
      <c r="E133" s="5"/>
      <c r="F133" s="5"/>
      <c r="G133" s="5"/>
      <c r="H133" s="5"/>
      <c r="I133" s="137">
        <f>I134+I135</f>
        <v>258.685495</v>
      </c>
      <c r="J133" s="137"/>
      <c r="K133" s="137"/>
    </row>
    <row r="134" s="68" customFormat="1" ht="54" hidden="1" spans="1:11">
      <c r="A134" s="25" t="s">
        <v>533</v>
      </c>
      <c r="B134" s="8" t="s">
        <v>971</v>
      </c>
      <c r="C134" s="8" t="s">
        <v>144</v>
      </c>
      <c r="D134" s="8" t="s">
        <v>70</v>
      </c>
      <c r="E134" s="42" t="s">
        <v>114</v>
      </c>
      <c r="F134" s="42" t="s">
        <v>115</v>
      </c>
      <c r="G134" s="31" t="s">
        <v>972</v>
      </c>
      <c r="H134" s="8" t="s">
        <v>973</v>
      </c>
      <c r="I134" s="40">
        <v>248.685495</v>
      </c>
      <c r="J134" s="37"/>
      <c r="K134" s="141" t="s">
        <v>283</v>
      </c>
    </row>
    <row r="135" s="69" customFormat="1" ht="108" spans="1:11">
      <c r="A135" s="25" t="s">
        <v>525</v>
      </c>
      <c r="B135" s="42" t="s">
        <v>974</v>
      </c>
      <c r="C135" s="44" t="s">
        <v>975</v>
      </c>
      <c r="D135" s="44" t="s">
        <v>144</v>
      </c>
      <c r="E135" s="9" t="s">
        <v>976</v>
      </c>
      <c r="F135" s="9" t="s">
        <v>186</v>
      </c>
      <c r="G135" s="9" t="s">
        <v>977</v>
      </c>
      <c r="H135" s="60" t="s">
        <v>978</v>
      </c>
      <c r="I135" s="47">
        <v>10</v>
      </c>
      <c r="J135" s="37"/>
      <c r="K135" s="138" t="s">
        <v>18</v>
      </c>
    </row>
    <row r="136" s="1" customFormat="1" spans="1:11">
      <c r="A136" s="143"/>
      <c r="B136" s="92"/>
      <c r="C136" s="92"/>
      <c r="D136" s="92"/>
      <c r="E136" s="92"/>
      <c r="F136" s="92"/>
      <c r="G136" s="92"/>
      <c r="H136" s="92"/>
      <c r="I136" s="72"/>
      <c r="J136" s="72"/>
      <c r="K136" s="144"/>
    </row>
    <row r="137" s="1" customFormat="1" spans="1:11">
      <c r="A137" s="143"/>
      <c r="B137" s="92"/>
      <c r="C137" s="92"/>
      <c r="D137" s="92"/>
      <c r="E137" s="92"/>
      <c r="F137" s="92"/>
      <c r="G137" s="92"/>
      <c r="H137" s="92"/>
      <c r="I137" s="72"/>
      <c r="J137" s="72"/>
      <c r="K137" s="144"/>
    </row>
    <row r="138" s="1" customFormat="1" spans="1:11">
      <c r="A138" s="143"/>
      <c r="B138" s="92"/>
      <c r="C138" s="92"/>
      <c r="D138" s="92"/>
      <c r="E138" s="92"/>
      <c r="F138" s="92"/>
      <c r="G138" s="92"/>
      <c r="H138" s="92"/>
      <c r="I138" s="72"/>
      <c r="J138" s="72"/>
      <c r="K138" s="144"/>
    </row>
    <row r="139" s="1" customFormat="1" spans="1:11">
      <c r="A139" s="143"/>
      <c r="B139" s="92"/>
      <c r="C139" s="92"/>
      <c r="D139" s="92"/>
      <c r="E139" s="92"/>
      <c r="F139" s="92"/>
      <c r="G139" s="92"/>
      <c r="H139" s="92"/>
      <c r="I139" s="72"/>
      <c r="J139" s="72"/>
      <c r="K139" s="144"/>
    </row>
    <row r="140" s="1" customFormat="1" spans="1:11">
      <c r="A140" s="143"/>
      <c r="B140" s="92"/>
      <c r="C140" s="92"/>
      <c r="D140" s="92"/>
      <c r="E140" s="92"/>
      <c r="F140" s="92"/>
      <c r="G140" s="92"/>
      <c r="H140" s="92"/>
      <c r="I140" s="72"/>
      <c r="J140" s="72"/>
      <c r="K140" s="144"/>
    </row>
    <row r="141" s="1" customFormat="1" spans="1:11">
      <c r="A141" s="143"/>
      <c r="B141" s="92"/>
      <c r="C141" s="92"/>
      <c r="D141" s="92"/>
      <c r="E141" s="92"/>
      <c r="F141" s="92"/>
      <c r="G141" s="92"/>
      <c r="H141" s="92"/>
      <c r="I141" s="72"/>
      <c r="J141" s="72"/>
      <c r="K141" s="144"/>
    </row>
    <row r="142" s="1" customFormat="1" spans="1:11">
      <c r="A142" s="143"/>
      <c r="B142" s="92"/>
      <c r="C142" s="92"/>
      <c r="D142" s="92"/>
      <c r="E142" s="92"/>
      <c r="F142" s="92"/>
      <c r="G142" s="92"/>
      <c r="H142" s="92"/>
      <c r="I142" s="72"/>
      <c r="J142" s="72"/>
      <c r="K142" s="144"/>
    </row>
    <row r="143" s="1" customFormat="1" spans="1:11">
      <c r="A143" s="143"/>
      <c r="B143" s="92"/>
      <c r="C143" s="92"/>
      <c r="D143" s="92"/>
      <c r="E143" s="92"/>
      <c r="F143" s="92"/>
      <c r="G143" s="92"/>
      <c r="H143" s="92"/>
      <c r="I143" s="72"/>
      <c r="J143" s="72"/>
      <c r="K143" s="144"/>
    </row>
    <row r="144" s="1" customFormat="1" spans="1:11">
      <c r="A144" s="143"/>
      <c r="B144" s="92"/>
      <c r="C144" s="92"/>
      <c r="D144" s="92"/>
      <c r="E144" s="92"/>
      <c r="F144" s="92"/>
      <c r="G144" s="92"/>
      <c r="H144" s="92"/>
      <c r="I144" s="72"/>
      <c r="J144" s="72"/>
      <c r="K144" s="144"/>
    </row>
    <row r="145" s="1" customFormat="1" spans="1:11">
      <c r="A145" s="143"/>
      <c r="B145" s="92"/>
      <c r="C145" s="92"/>
      <c r="D145" s="92"/>
      <c r="E145" s="92"/>
      <c r="F145" s="92"/>
      <c r="G145" s="92"/>
      <c r="H145" s="92"/>
      <c r="I145" s="72"/>
      <c r="J145" s="72"/>
      <c r="K145" s="144"/>
    </row>
    <row r="146" s="1" customFormat="1" spans="1:11">
      <c r="A146" s="143"/>
      <c r="B146" s="92"/>
      <c r="C146" s="92"/>
      <c r="D146" s="92"/>
      <c r="E146" s="92"/>
      <c r="F146" s="92"/>
      <c r="G146" s="92"/>
      <c r="H146" s="92"/>
      <c r="I146" s="72"/>
      <c r="J146" s="72"/>
      <c r="K146" s="144"/>
    </row>
    <row r="147" s="1" customFormat="1" spans="1:11">
      <c r="A147" s="143"/>
      <c r="B147" s="92"/>
      <c r="C147" s="92"/>
      <c r="D147" s="92"/>
      <c r="E147" s="92"/>
      <c r="F147" s="92"/>
      <c r="G147" s="92"/>
      <c r="H147" s="92"/>
      <c r="I147" s="72"/>
      <c r="J147" s="72"/>
      <c r="K147" s="144"/>
    </row>
    <row r="148" s="1" customFormat="1" spans="1:11">
      <c r="A148" s="143"/>
      <c r="B148" s="92"/>
      <c r="C148" s="92"/>
      <c r="D148" s="92"/>
      <c r="E148" s="92"/>
      <c r="F148" s="92"/>
      <c r="G148" s="92"/>
      <c r="H148" s="92"/>
      <c r="I148" s="72"/>
      <c r="J148" s="72"/>
      <c r="K148" s="144"/>
    </row>
    <row r="149" s="1" customFormat="1" spans="1:11">
      <c r="A149" s="143"/>
      <c r="B149" s="92"/>
      <c r="C149" s="92"/>
      <c r="D149" s="92"/>
      <c r="E149" s="92"/>
      <c r="F149" s="92"/>
      <c r="G149" s="92"/>
      <c r="H149" s="92"/>
      <c r="I149" s="72"/>
      <c r="J149" s="72"/>
      <c r="K149" s="144"/>
    </row>
    <row r="150" s="1" customFormat="1" spans="1:11">
      <c r="A150" s="143"/>
      <c r="B150" s="92"/>
      <c r="C150" s="92"/>
      <c r="D150" s="92"/>
      <c r="E150" s="92"/>
      <c r="F150" s="92"/>
      <c r="G150" s="92"/>
      <c r="H150" s="92"/>
      <c r="I150" s="72"/>
      <c r="J150" s="72"/>
      <c r="K150" s="144"/>
    </row>
    <row r="151" s="1" customFormat="1" spans="1:11">
      <c r="A151" s="143"/>
      <c r="B151" s="92"/>
      <c r="C151" s="92"/>
      <c r="D151" s="92"/>
      <c r="E151" s="92"/>
      <c r="F151" s="92"/>
      <c r="G151" s="92"/>
      <c r="H151" s="92"/>
      <c r="I151" s="72"/>
      <c r="J151" s="72"/>
      <c r="K151" s="144"/>
    </row>
    <row r="152" s="1" customFormat="1" spans="1:11">
      <c r="A152" s="143"/>
      <c r="B152" s="92"/>
      <c r="C152" s="92"/>
      <c r="D152" s="92"/>
      <c r="E152" s="92"/>
      <c r="F152" s="92"/>
      <c r="G152" s="92"/>
      <c r="H152" s="92"/>
      <c r="I152" s="72"/>
      <c r="J152" s="72"/>
      <c r="K152" s="144"/>
    </row>
    <row r="153" s="1" customFormat="1" spans="1:11">
      <c r="A153" s="143"/>
      <c r="B153" s="92"/>
      <c r="C153" s="92"/>
      <c r="D153" s="92"/>
      <c r="E153" s="92"/>
      <c r="F153" s="92"/>
      <c r="G153" s="92"/>
      <c r="H153" s="92"/>
      <c r="I153" s="72"/>
      <c r="J153" s="72"/>
      <c r="K153" s="144"/>
    </row>
    <row r="154" s="1" customFormat="1" spans="1:11">
      <c r="A154" s="143"/>
      <c r="B154" s="92"/>
      <c r="C154" s="92"/>
      <c r="D154" s="92"/>
      <c r="E154" s="92"/>
      <c r="F154" s="92"/>
      <c r="G154" s="92"/>
      <c r="H154" s="92"/>
      <c r="I154" s="72"/>
      <c r="J154" s="72"/>
      <c r="K154" s="144"/>
    </row>
    <row r="155" s="1" customFormat="1" spans="1:11">
      <c r="A155" s="143"/>
      <c r="B155" s="92"/>
      <c r="C155" s="92"/>
      <c r="D155" s="92"/>
      <c r="E155" s="92"/>
      <c r="F155" s="92"/>
      <c r="G155" s="92"/>
      <c r="H155" s="92"/>
      <c r="I155" s="72"/>
      <c r="J155" s="72"/>
      <c r="K155" s="144"/>
    </row>
    <row r="156" s="1" customFormat="1" spans="1:11">
      <c r="A156" s="143"/>
      <c r="B156" s="92"/>
      <c r="C156" s="92"/>
      <c r="D156" s="92"/>
      <c r="E156" s="92"/>
      <c r="F156" s="92"/>
      <c r="G156" s="92"/>
      <c r="H156" s="92"/>
      <c r="I156" s="72"/>
      <c r="J156" s="72"/>
      <c r="K156" s="144"/>
    </row>
    <row r="157" s="1" customFormat="1" spans="1:11">
      <c r="A157" s="143"/>
      <c r="B157" s="92"/>
      <c r="C157" s="92"/>
      <c r="D157" s="92"/>
      <c r="E157" s="92"/>
      <c r="F157" s="92"/>
      <c r="G157" s="92"/>
      <c r="H157" s="92"/>
      <c r="I157" s="72"/>
      <c r="J157" s="72"/>
      <c r="K157" s="144"/>
    </row>
    <row r="158" s="1" customFormat="1" spans="1:11">
      <c r="A158" s="143"/>
      <c r="B158" s="92"/>
      <c r="C158" s="92"/>
      <c r="D158" s="92"/>
      <c r="E158" s="92"/>
      <c r="F158" s="92"/>
      <c r="G158" s="92"/>
      <c r="H158" s="92"/>
      <c r="I158" s="72"/>
      <c r="J158" s="72"/>
      <c r="K158" s="144"/>
    </row>
    <row r="159" spans="1:11">
      <c r="A159" s="143"/>
      <c r="K159" s="144"/>
    </row>
    <row r="160" spans="1:11">
      <c r="A160" s="143"/>
      <c r="K160" s="144"/>
    </row>
    <row r="161" spans="1:11">
      <c r="A161" s="143"/>
      <c r="K161" s="144"/>
    </row>
    <row r="162" spans="1:11">
      <c r="A162" s="143"/>
      <c r="K162" s="144"/>
    </row>
    <row r="163" spans="1:11">
      <c r="A163" s="143"/>
      <c r="K163" s="144"/>
    </row>
    <row r="164" spans="1:11">
      <c r="A164" s="143"/>
      <c r="K164" s="144"/>
    </row>
    <row r="165" spans="1:11">
      <c r="A165" s="143"/>
      <c r="K165" s="144"/>
    </row>
    <row r="166" spans="1:11">
      <c r="A166" s="143"/>
      <c r="K166" s="144"/>
    </row>
    <row r="167" spans="1:11">
      <c r="A167" s="143"/>
      <c r="K167" s="144"/>
    </row>
    <row r="168" spans="1:11">
      <c r="A168" s="143"/>
      <c r="K168" s="144"/>
    </row>
    <row r="169" spans="1:11">
      <c r="A169" s="143"/>
      <c r="K169" s="144"/>
    </row>
    <row r="170" spans="1:11">
      <c r="A170" s="143"/>
      <c r="K170" s="144"/>
    </row>
  </sheetData>
  <autoFilter ref="A4:K135">
    <filterColumn colId="7">
      <filters blank="1"/>
    </filterColumn>
    <extLst/>
  </autoFilter>
  <mergeCells count="12">
    <mergeCell ref="A1:B1"/>
    <mergeCell ref="A2:K2"/>
    <mergeCell ref="E3:F3"/>
    <mergeCell ref="A3:A4"/>
    <mergeCell ref="B3:B4"/>
    <mergeCell ref="C3:C4"/>
    <mergeCell ref="D3:D4"/>
    <mergeCell ref="G3:G4"/>
    <mergeCell ref="H3:H4"/>
    <mergeCell ref="I3:I4"/>
    <mergeCell ref="J3:J4"/>
    <mergeCell ref="K3:K4"/>
  </mergeCells>
  <conditionalFormatting sqref="B29">
    <cfRule type="duplicateValues" dxfId="0" priority="8"/>
    <cfRule type="duplicateValues" dxfId="0" priority="9"/>
  </conditionalFormatting>
  <conditionalFormatting sqref="B92">
    <cfRule type="duplicateValues" dxfId="1" priority="7"/>
  </conditionalFormatting>
  <conditionalFormatting sqref="B132">
    <cfRule type="duplicateValues" dxfId="0" priority="1"/>
  </conditionalFormatting>
  <conditionalFormatting sqref="B118:B123">
    <cfRule type="duplicateValues" dxfId="1" priority="2"/>
  </conditionalFormatting>
  <conditionalFormatting sqref="B87 B136:B170 B134 B93:B117 B89:B91">
    <cfRule type="duplicateValues" dxfId="1" priority="10"/>
  </conditionalFormatting>
  <pageMargins left="0.590277777777778" right="0.472222222222222" top="0.472222222222222" bottom="0.432638888888889" header="0.298611111111111" footer="0.298611111111111"/>
  <pageSetup paperSize="9" scale="78" fitToHeight="0" orientation="landscape" horizontalDpi="600"/>
  <headerFooter>
    <oddFooter>&amp;C第 &amp;P 页，共 &amp;N 页</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IA48"/>
  <sheetViews>
    <sheetView workbookViewId="0">
      <pane ySplit="5" topLeftCell="A6" activePane="bottomLeft" state="frozen"/>
      <selection/>
      <selection pane="bottomLeft" activeCell="K1" sqref="J$1:K$1048576"/>
    </sheetView>
  </sheetViews>
  <sheetFormatPr defaultColWidth="9" defaultRowHeight="13.5"/>
  <cols>
    <col min="1" max="1" width="6.125" style="92" customWidth="1"/>
    <col min="2" max="2" width="29.5" style="96" customWidth="1"/>
    <col min="3" max="3" width="14.875" style="92" customWidth="1"/>
    <col min="4" max="4" width="16.7583333333333" style="92" customWidth="1"/>
    <col min="5" max="5" width="11.875" style="92" customWidth="1"/>
    <col min="6" max="6" width="11.7583333333333" style="92" customWidth="1"/>
    <col min="7" max="7" width="41" style="96" customWidth="1"/>
    <col min="8" max="8" width="35.2583333333333" style="96" customWidth="1"/>
    <col min="9" max="9" width="13.375" style="72" customWidth="1"/>
    <col min="10" max="10" width="7" style="72" hidden="1" customWidth="1"/>
    <col min="11" max="11" width="19.5" style="97" hidden="1" customWidth="1"/>
    <col min="12" max="12" width="9" style="98" customWidth="1"/>
    <col min="13" max="16384" width="9" style="98"/>
  </cols>
  <sheetData>
    <row r="1" s="64" customFormat="1" ht="14.25" spans="1:235">
      <c r="A1" s="99" t="s">
        <v>979</v>
      </c>
      <c r="B1" s="100"/>
      <c r="C1" s="101"/>
      <c r="D1" s="101"/>
      <c r="E1" s="101"/>
      <c r="F1" s="101"/>
      <c r="G1" s="102"/>
      <c r="H1" s="102"/>
      <c r="I1" s="110"/>
      <c r="J1" s="110"/>
      <c r="K1" s="102"/>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c r="AM1" s="101"/>
      <c r="AN1" s="101"/>
      <c r="AO1" s="101"/>
      <c r="AP1" s="101"/>
      <c r="AQ1" s="101"/>
      <c r="AR1" s="101"/>
      <c r="AS1" s="101"/>
      <c r="AT1" s="101"/>
      <c r="AU1" s="101"/>
      <c r="AV1" s="101"/>
      <c r="AW1" s="101"/>
      <c r="AX1" s="101"/>
      <c r="AY1" s="101"/>
      <c r="AZ1" s="101"/>
      <c r="BA1" s="101"/>
      <c r="BB1" s="101"/>
      <c r="BC1" s="101"/>
      <c r="BD1" s="101"/>
      <c r="BE1" s="101"/>
      <c r="BF1" s="101"/>
      <c r="BG1" s="101"/>
      <c r="BH1" s="101"/>
      <c r="BI1" s="101"/>
      <c r="BJ1" s="101"/>
      <c r="BK1" s="101"/>
      <c r="BL1" s="101"/>
      <c r="BM1" s="101"/>
      <c r="BN1" s="101"/>
      <c r="BO1" s="101"/>
      <c r="BP1" s="101"/>
      <c r="BQ1" s="101"/>
      <c r="BR1" s="101"/>
      <c r="BS1" s="101"/>
      <c r="BT1" s="101"/>
      <c r="BU1" s="101"/>
      <c r="BV1" s="101"/>
      <c r="BW1" s="101"/>
      <c r="BX1" s="101"/>
      <c r="BY1" s="101"/>
      <c r="BZ1" s="101"/>
      <c r="CA1" s="101"/>
      <c r="CB1" s="101"/>
      <c r="CC1" s="101"/>
      <c r="CD1" s="101"/>
      <c r="CE1" s="101"/>
      <c r="CF1" s="101"/>
      <c r="CG1" s="101"/>
      <c r="CH1" s="101"/>
      <c r="CI1" s="101"/>
      <c r="CJ1" s="101"/>
      <c r="CK1" s="101"/>
      <c r="CL1" s="101"/>
      <c r="CM1" s="101"/>
      <c r="CN1" s="101"/>
      <c r="CO1" s="101"/>
      <c r="CP1" s="101"/>
      <c r="CQ1" s="101"/>
      <c r="CR1" s="101"/>
      <c r="CS1" s="101"/>
      <c r="CT1" s="101"/>
      <c r="CU1" s="101"/>
      <c r="CV1" s="101"/>
      <c r="CW1" s="101"/>
      <c r="CX1" s="101"/>
      <c r="CY1" s="101"/>
      <c r="CZ1" s="101"/>
      <c r="DA1" s="101"/>
      <c r="DB1" s="101"/>
      <c r="DC1" s="101"/>
      <c r="DD1" s="101"/>
      <c r="DE1" s="101"/>
      <c r="DF1" s="101"/>
      <c r="DG1" s="101"/>
      <c r="DH1" s="101"/>
      <c r="DI1" s="101"/>
      <c r="DJ1" s="101"/>
      <c r="DK1" s="101"/>
      <c r="DL1" s="101"/>
      <c r="DM1" s="101"/>
      <c r="DN1" s="101"/>
      <c r="DO1" s="101"/>
      <c r="DP1" s="101"/>
      <c r="DQ1" s="101"/>
      <c r="DR1" s="101"/>
      <c r="DS1" s="101"/>
      <c r="DT1" s="101"/>
      <c r="DU1" s="101"/>
      <c r="DV1" s="101"/>
      <c r="DW1" s="101"/>
      <c r="DX1" s="101"/>
      <c r="DY1" s="101"/>
      <c r="DZ1" s="101"/>
      <c r="EA1" s="101"/>
      <c r="EB1" s="101"/>
      <c r="EC1" s="101"/>
      <c r="ED1" s="101"/>
      <c r="EE1" s="101"/>
      <c r="EF1" s="101"/>
      <c r="EG1" s="101"/>
      <c r="EH1" s="101"/>
      <c r="EI1" s="101"/>
      <c r="EJ1" s="101"/>
      <c r="EK1" s="101"/>
      <c r="EL1" s="101"/>
      <c r="EM1" s="101"/>
      <c r="EN1" s="101"/>
      <c r="EO1" s="101"/>
      <c r="EP1" s="101"/>
      <c r="EQ1" s="101"/>
      <c r="ER1" s="101"/>
      <c r="ES1" s="101"/>
      <c r="ET1" s="101"/>
      <c r="EU1" s="101"/>
      <c r="EV1" s="101"/>
      <c r="EW1" s="101"/>
      <c r="EX1" s="101"/>
      <c r="EY1" s="101"/>
      <c r="EZ1" s="101"/>
      <c r="FA1" s="101"/>
      <c r="FB1" s="101"/>
      <c r="FC1" s="101"/>
      <c r="FD1" s="101"/>
      <c r="FE1" s="101"/>
      <c r="FF1" s="101"/>
      <c r="FG1" s="101"/>
      <c r="FH1" s="101"/>
      <c r="FI1" s="101"/>
      <c r="FJ1" s="101"/>
      <c r="FK1" s="101"/>
      <c r="FL1" s="101"/>
      <c r="FM1" s="101"/>
      <c r="FN1" s="101"/>
      <c r="FO1" s="101"/>
      <c r="FP1" s="101"/>
      <c r="FQ1" s="101"/>
      <c r="FR1" s="101"/>
      <c r="FS1" s="101"/>
      <c r="FT1" s="101"/>
      <c r="FU1" s="101"/>
      <c r="FV1" s="101"/>
      <c r="FW1" s="101"/>
      <c r="FX1" s="101"/>
      <c r="FY1" s="101"/>
      <c r="FZ1" s="101"/>
      <c r="GA1" s="101"/>
      <c r="GB1" s="101"/>
      <c r="GC1" s="101"/>
      <c r="GD1" s="101"/>
      <c r="GE1" s="101"/>
      <c r="GF1" s="101"/>
      <c r="GG1" s="101"/>
      <c r="GH1" s="101"/>
      <c r="GI1" s="101"/>
      <c r="GJ1" s="101"/>
      <c r="GK1" s="101"/>
      <c r="GL1" s="101"/>
      <c r="GM1" s="101"/>
      <c r="GN1" s="101"/>
      <c r="GO1" s="101"/>
      <c r="GP1" s="101"/>
      <c r="GQ1" s="101"/>
      <c r="GR1" s="101"/>
      <c r="GS1" s="101"/>
      <c r="GT1" s="101"/>
      <c r="GU1" s="101"/>
      <c r="GV1" s="101"/>
      <c r="GW1" s="101"/>
      <c r="GX1" s="101"/>
      <c r="GY1" s="101"/>
      <c r="GZ1" s="101"/>
      <c r="HA1" s="101"/>
      <c r="HB1" s="101"/>
      <c r="HC1" s="101"/>
      <c r="HD1" s="101"/>
      <c r="HE1" s="101"/>
      <c r="HF1" s="101"/>
      <c r="HG1" s="101"/>
      <c r="HH1" s="101"/>
      <c r="HI1" s="101"/>
      <c r="HJ1" s="101"/>
      <c r="HK1" s="101"/>
      <c r="HL1" s="101"/>
      <c r="HM1" s="101"/>
      <c r="HN1" s="101"/>
      <c r="HO1" s="101"/>
      <c r="HP1" s="101"/>
      <c r="HQ1" s="101"/>
      <c r="HR1" s="101"/>
      <c r="HS1" s="101"/>
      <c r="HT1" s="101"/>
      <c r="HU1" s="101"/>
      <c r="HV1" s="101"/>
      <c r="HW1" s="101"/>
      <c r="HX1" s="101"/>
      <c r="HY1" s="101"/>
      <c r="HZ1" s="101"/>
      <c r="IA1" s="101"/>
    </row>
    <row r="2" s="64" customFormat="1" ht="33" customHeight="1" spans="1:235">
      <c r="A2" s="76" t="s">
        <v>980</v>
      </c>
      <c r="B2" s="76"/>
      <c r="C2" s="76"/>
      <c r="D2" s="76"/>
      <c r="E2" s="76"/>
      <c r="F2" s="76"/>
      <c r="G2" s="76"/>
      <c r="H2" s="76"/>
      <c r="I2" s="85"/>
      <c r="J2" s="85"/>
      <c r="K2" s="102"/>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c r="AL2" s="101"/>
      <c r="AM2" s="101"/>
      <c r="AN2" s="101"/>
      <c r="AO2" s="101"/>
      <c r="AP2" s="101"/>
      <c r="AQ2" s="101"/>
      <c r="AR2" s="101"/>
      <c r="AS2" s="101"/>
      <c r="AT2" s="101"/>
      <c r="AU2" s="101"/>
      <c r="AV2" s="101"/>
      <c r="AW2" s="101"/>
      <c r="AX2" s="101"/>
      <c r="AY2" s="101"/>
      <c r="AZ2" s="101"/>
      <c r="BA2" s="101"/>
      <c r="BB2" s="101"/>
      <c r="BC2" s="101"/>
      <c r="BD2" s="101"/>
      <c r="BE2" s="101"/>
      <c r="BF2" s="101"/>
      <c r="BG2" s="101"/>
      <c r="BH2" s="101"/>
      <c r="BI2" s="101"/>
      <c r="BJ2" s="101"/>
      <c r="BK2" s="101"/>
      <c r="BL2" s="101"/>
      <c r="BM2" s="101"/>
      <c r="BN2" s="101"/>
      <c r="BO2" s="101"/>
      <c r="BP2" s="101"/>
      <c r="BQ2" s="101"/>
      <c r="BR2" s="101"/>
      <c r="BS2" s="101"/>
      <c r="BT2" s="101"/>
      <c r="BU2" s="101"/>
      <c r="BV2" s="101"/>
      <c r="BW2" s="101"/>
      <c r="BX2" s="101"/>
      <c r="BY2" s="101"/>
      <c r="BZ2" s="101"/>
      <c r="CA2" s="101"/>
      <c r="CB2" s="101"/>
      <c r="CC2" s="101"/>
      <c r="CD2" s="101"/>
      <c r="CE2" s="101"/>
      <c r="CF2" s="101"/>
      <c r="CG2" s="101"/>
      <c r="CH2" s="101"/>
      <c r="CI2" s="101"/>
      <c r="CJ2" s="101"/>
      <c r="CK2" s="101"/>
      <c r="CL2" s="101"/>
      <c r="CM2" s="101"/>
      <c r="CN2" s="101"/>
      <c r="CO2" s="101"/>
      <c r="CP2" s="101"/>
      <c r="CQ2" s="101"/>
      <c r="CR2" s="101"/>
      <c r="CS2" s="101"/>
      <c r="CT2" s="101"/>
      <c r="CU2" s="101"/>
      <c r="CV2" s="101"/>
      <c r="CW2" s="101"/>
      <c r="CX2" s="101"/>
      <c r="CY2" s="101"/>
      <c r="CZ2" s="101"/>
      <c r="DA2" s="101"/>
      <c r="DB2" s="101"/>
      <c r="DC2" s="101"/>
      <c r="DD2" s="101"/>
      <c r="DE2" s="101"/>
      <c r="DF2" s="101"/>
      <c r="DG2" s="101"/>
      <c r="DH2" s="101"/>
      <c r="DI2" s="101"/>
      <c r="DJ2" s="101"/>
      <c r="DK2" s="101"/>
      <c r="DL2" s="101"/>
      <c r="DM2" s="101"/>
      <c r="DN2" s="101"/>
      <c r="DO2" s="101"/>
      <c r="DP2" s="101"/>
      <c r="DQ2" s="101"/>
      <c r="DR2" s="101"/>
      <c r="DS2" s="101"/>
      <c r="DT2" s="101"/>
      <c r="DU2" s="101"/>
      <c r="DV2" s="101"/>
      <c r="DW2" s="101"/>
      <c r="DX2" s="101"/>
      <c r="DY2" s="101"/>
      <c r="DZ2" s="101"/>
      <c r="EA2" s="101"/>
      <c r="EB2" s="101"/>
      <c r="EC2" s="101"/>
      <c r="ED2" s="101"/>
      <c r="EE2" s="101"/>
      <c r="EF2" s="101"/>
      <c r="EG2" s="101"/>
      <c r="EH2" s="101"/>
      <c r="EI2" s="101"/>
      <c r="EJ2" s="101"/>
      <c r="EK2" s="101"/>
      <c r="EL2" s="101"/>
      <c r="EM2" s="101"/>
      <c r="EN2" s="101"/>
      <c r="EO2" s="101"/>
      <c r="EP2" s="101"/>
      <c r="EQ2" s="101"/>
      <c r="ER2" s="101"/>
      <c r="ES2" s="101"/>
      <c r="ET2" s="101"/>
      <c r="EU2" s="101"/>
      <c r="EV2" s="101"/>
      <c r="EW2" s="101"/>
      <c r="EX2" s="101"/>
      <c r="EY2" s="101"/>
      <c r="EZ2" s="101"/>
      <c r="FA2" s="101"/>
      <c r="FB2" s="101"/>
      <c r="FC2" s="101"/>
      <c r="FD2" s="101"/>
      <c r="FE2" s="101"/>
      <c r="FF2" s="101"/>
      <c r="FG2" s="101"/>
      <c r="FH2" s="101"/>
      <c r="FI2" s="101"/>
      <c r="FJ2" s="101"/>
      <c r="FK2" s="101"/>
      <c r="FL2" s="101"/>
      <c r="FM2" s="101"/>
      <c r="FN2" s="101"/>
      <c r="FO2" s="101"/>
      <c r="FP2" s="101"/>
      <c r="FQ2" s="101"/>
      <c r="FR2" s="101"/>
      <c r="FS2" s="101"/>
      <c r="FT2" s="101"/>
      <c r="FU2" s="101"/>
      <c r="FV2" s="101"/>
      <c r="FW2" s="101"/>
      <c r="FX2" s="101"/>
      <c r="FY2" s="101"/>
      <c r="FZ2" s="101"/>
      <c r="GA2" s="101"/>
      <c r="GB2" s="101"/>
      <c r="GC2" s="101"/>
      <c r="GD2" s="101"/>
      <c r="GE2" s="101"/>
      <c r="GF2" s="101"/>
      <c r="GG2" s="101"/>
      <c r="GH2" s="101"/>
      <c r="GI2" s="101"/>
      <c r="GJ2" s="101"/>
      <c r="GK2" s="101"/>
      <c r="GL2" s="101"/>
      <c r="GM2" s="101"/>
      <c r="GN2" s="101"/>
      <c r="GO2" s="101"/>
      <c r="GP2" s="101"/>
      <c r="GQ2" s="101"/>
      <c r="GR2" s="101"/>
      <c r="GS2" s="101"/>
      <c r="GT2" s="101"/>
      <c r="GU2" s="101"/>
      <c r="GV2" s="101"/>
      <c r="GW2" s="101"/>
      <c r="GX2" s="101"/>
      <c r="GY2" s="101"/>
      <c r="GZ2" s="101"/>
      <c r="HA2" s="101"/>
      <c r="HB2" s="101"/>
      <c r="HC2" s="101"/>
      <c r="HD2" s="101"/>
      <c r="HE2" s="101"/>
      <c r="HF2" s="101"/>
      <c r="HG2" s="101"/>
      <c r="HH2" s="101"/>
      <c r="HI2" s="101"/>
      <c r="HJ2" s="101"/>
      <c r="HK2" s="101"/>
      <c r="HL2" s="101"/>
      <c r="HM2" s="101"/>
      <c r="HN2" s="101"/>
      <c r="HO2" s="101"/>
      <c r="HP2" s="101"/>
      <c r="HQ2" s="101"/>
      <c r="HR2" s="101"/>
      <c r="HS2" s="101"/>
      <c r="HT2" s="101"/>
      <c r="HU2" s="101"/>
      <c r="HV2" s="101"/>
      <c r="HW2" s="101"/>
      <c r="HX2" s="101"/>
      <c r="HY2" s="101"/>
      <c r="HZ2" s="101"/>
      <c r="IA2" s="101"/>
    </row>
    <row r="3" s="65" customFormat="1" ht="30.9" customHeight="1" spans="1:11">
      <c r="A3" s="77" t="s">
        <v>103</v>
      </c>
      <c r="B3" s="77" t="s">
        <v>4</v>
      </c>
      <c r="C3" s="103" t="s">
        <v>104</v>
      </c>
      <c r="D3" s="103" t="s">
        <v>6</v>
      </c>
      <c r="E3" s="104" t="s">
        <v>7</v>
      </c>
      <c r="F3" s="105"/>
      <c r="G3" s="103" t="s">
        <v>105</v>
      </c>
      <c r="H3" s="103" t="s">
        <v>10</v>
      </c>
      <c r="I3" s="111" t="s">
        <v>106</v>
      </c>
      <c r="J3" s="112" t="s">
        <v>13</v>
      </c>
      <c r="K3" s="112" t="s">
        <v>13</v>
      </c>
    </row>
    <row r="4" s="66" customFormat="1" ht="18.75" hidden="1" spans="1:11">
      <c r="A4" s="77"/>
      <c r="B4" s="77"/>
      <c r="C4" s="106"/>
      <c r="D4" s="106"/>
      <c r="E4" s="79" t="s">
        <v>107</v>
      </c>
      <c r="F4" s="79" t="s">
        <v>108</v>
      </c>
      <c r="G4" s="106"/>
      <c r="H4" s="106"/>
      <c r="I4" s="113"/>
      <c r="J4" s="114"/>
      <c r="K4" s="114"/>
    </row>
    <row r="5" s="66" customFormat="1" ht="18.75" spans="1:11">
      <c r="A5" s="77"/>
      <c r="B5" s="77" t="s">
        <v>11</v>
      </c>
      <c r="C5" s="106"/>
      <c r="D5" s="106"/>
      <c r="E5" s="79"/>
      <c r="F5" s="79"/>
      <c r="G5" s="106"/>
      <c r="H5" s="107"/>
      <c r="I5" s="115">
        <f>SUM(I6:I43)</f>
        <v>1520.5361</v>
      </c>
      <c r="J5" s="115"/>
      <c r="K5" s="114"/>
    </row>
    <row r="6" s="68" customFormat="1" ht="27" hidden="1" spans="1:11">
      <c r="A6" s="8">
        <v>1</v>
      </c>
      <c r="B6" s="45" t="s">
        <v>981</v>
      </c>
      <c r="C6" s="45" t="s">
        <v>982</v>
      </c>
      <c r="D6" s="45" t="s">
        <v>983</v>
      </c>
      <c r="E6" s="45" t="s">
        <v>180</v>
      </c>
      <c r="F6" s="45" t="s">
        <v>186</v>
      </c>
      <c r="G6" s="45" t="s">
        <v>984</v>
      </c>
      <c r="H6" s="108" t="s">
        <v>985</v>
      </c>
      <c r="I6" s="51">
        <v>10.96</v>
      </c>
      <c r="J6" s="52"/>
      <c r="K6" s="94" t="s">
        <v>17</v>
      </c>
    </row>
    <row r="7" s="68" customFormat="1" ht="27" hidden="1" spans="1:11">
      <c r="A7" s="8">
        <v>2</v>
      </c>
      <c r="B7" s="45" t="s">
        <v>986</v>
      </c>
      <c r="C7" s="45" t="s">
        <v>982</v>
      </c>
      <c r="D7" s="45" t="s">
        <v>273</v>
      </c>
      <c r="E7" s="45" t="s">
        <v>240</v>
      </c>
      <c r="F7" s="45" t="s">
        <v>115</v>
      </c>
      <c r="G7" s="45" t="s">
        <v>987</v>
      </c>
      <c r="H7" s="108" t="s">
        <v>988</v>
      </c>
      <c r="I7" s="51">
        <v>2.2092</v>
      </c>
      <c r="J7" s="52"/>
      <c r="K7" s="53" t="s">
        <v>989</v>
      </c>
    </row>
    <row r="8" s="68" customFormat="1" ht="54" hidden="1" spans="1:11">
      <c r="A8" s="8">
        <v>3</v>
      </c>
      <c r="B8" s="45" t="s">
        <v>990</v>
      </c>
      <c r="C8" s="45" t="s">
        <v>982</v>
      </c>
      <c r="D8" s="45" t="s">
        <v>242</v>
      </c>
      <c r="E8" s="45" t="s">
        <v>991</v>
      </c>
      <c r="F8" s="45" t="s">
        <v>992</v>
      </c>
      <c r="G8" s="45" t="s">
        <v>993</v>
      </c>
      <c r="H8" s="45" t="s">
        <v>994</v>
      </c>
      <c r="I8" s="51">
        <v>122.66</v>
      </c>
      <c r="J8" s="52"/>
      <c r="K8" s="94" t="s">
        <v>17</v>
      </c>
    </row>
    <row r="9" s="68" customFormat="1" ht="54" hidden="1" spans="1:11">
      <c r="A9" s="8">
        <v>4</v>
      </c>
      <c r="B9" s="45" t="s">
        <v>995</v>
      </c>
      <c r="C9" s="45" t="s">
        <v>982</v>
      </c>
      <c r="D9" s="45" t="s">
        <v>247</v>
      </c>
      <c r="E9" s="45" t="s">
        <v>114</v>
      </c>
      <c r="F9" s="45" t="s">
        <v>115</v>
      </c>
      <c r="G9" s="45" t="s">
        <v>996</v>
      </c>
      <c r="H9" s="45" t="s">
        <v>997</v>
      </c>
      <c r="I9" s="51">
        <v>47.9607</v>
      </c>
      <c r="J9" s="52"/>
      <c r="K9" s="94" t="s">
        <v>17</v>
      </c>
    </row>
    <row r="10" s="68" customFormat="1" ht="27" hidden="1" spans="1:11">
      <c r="A10" s="8">
        <v>5</v>
      </c>
      <c r="B10" s="45" t="s">
        <v>998</v>
      </c>
      <c r="C10" s="45" t="s">
        <v>982</v>
      </c>
      <c r="D10" s="45" t="s">
        <v>559</v>
      </c>
      <c r="E10" s="45" t="s">
        <v>214</v>
      </c>
      <c r="F10" s="45" t="s">
        <v>186</v>
      </c>
      <c r="G10" s="45" t="s">
        <v>999</v>
      </c>
      <c r="H10" s="45" t="s">
        <v>1000</v>
      </c>
      <c r="I10" s="51">
        <v>28.15</v>
      </c>
      <c r="J10" s="52"/>
      <c r="K10" s="94" t="s">
        <v>17</v>
      </c>
    </row>
    <row r="11" s="68" customFormat="1" ht="81" hidden="1" spans="1:11">
      <c r="A11" s="8">
        <v>6</v>
      </c>
      <c r="B11" s="45" t="s">
        <v>1001</v>
      </c>
      <c r="C11" s="45" t="s">
        <v>982</v>
      </c>
      <c r="D11" s="45" t="s">
        <v>1002</v>
      </c>
      <c r="E11" s="45" t="s">
        <v>240</v>
      </c>
      <c r="F11" s="45" t="s">
        <v>115</v>
      </c>
      <c r="G11" s="45" t="s">
        <v>1003</v>
      </c>
      <c r="H11" s="45" t="s">
        <v>1004</v>
      </c>
      <c r="I11" s="51">
        <v>20.48</v>
      </c>
      <c r="J11" s="52"/>
      <c r="K11" s="94" t="s">
        <v>17</v>
      </c>
    </row>
    <row r="12" s="68" customFormat="1" ht="40.5" hidden="1" spans="1:11">
      <c r="A12" s="8">
        <v>7</v>
      </c>
      <c r="B12" s="45" t="s">
        <v>1005</v>
      </c>
      <c r="C12" s="45" t="s">
        <v>982</v>
      </c>
      <c r="D12" s="45" t="s">
        <v>694</v>
      </c>
      <c r="E12" s="45" t="s">
        <v>240</v>
      </c>
      <c r="F12" s="45" t="s">
        <v>115</v>
      </c>
      <c r="G12" s="45" t="s">
        <v>1006</v>
      </c>
      <c r="H12" s="45" t="s">
        <v>1007</v>
      </c>
      <c r="I12" s="51">
        <v>4.27</v>
      </c>
      <c r="J12" s="52"/>
      <c r="K12" s="94" t="s">
        <v>17</v>
      </c>
    </row>
    <row r="13" s="68" customFormat="1" ht="27" hidden="1" spans="1:11">
      <c r="A13" s="8">
        <v>8</v>
      </c>
      <c r="B13" s="45" t="s">
        <v>1008</v>
      </c>
      <c r="C13" s="45" t="s">
        <v>982</v>
      </c>
      <c r="D13" s="45" t="s">
        <v>578</v>
      </c>
      <c r="E13" s="45" t="s">
        <v>114</v>
      </c>
      <c r="F13" s="45" t="s">
        <v>186</v>
      </c>
      <c r="G13" s="45" t="s">
        <v>1009</v>
      </c>
      <c r="H13" s="45" t="s">
        <v>1010</v>
      </c>
      <c r="I13" s="51">
        <v>21.22</v>
      </c>
      <c r="J13" s="52"/>
      <c r="K13" s="94" t="s">
        <v>17</v>
      </c>
    </row>
    <row r="14" s="68" customFormat="1" ht="27" hidden="1" spans="1:11">
      <c r="A14" s="8">
        <v>9</v>
      </c>
      <c r="B14" s="45" t="s">
        <v>1011</v>
      </c>
      <c r="C14" s="45" t="s">
        <v>982</v>
      </c>
      <c r="D14" s="45" t="s">
        <v>723</v>
      </c>
      <c r="E14" s="45" t="s">
        <v>1012</v>
      </c>
      <c r="F14" s="45" t="s">
        <v>357</v>
      </c>
      <c r="G14" s="45" t="s">
        <v>1013</v>
      </c>
      <c r="H14" s="45" t="s">
        <v>1014</v>
      </c>
      <c r="I14" s="51">
        <v>8.51</v>
      </c>
      <c r="J14" s="52"/>
      <c r="K14" s="94" t="s">
        <v>17</v>
      </c>
    </row>
    <row r="15" s="68" customFormat="1" ht="40.5" hidden="1" spans="1:11">
      <c r="A15" s="8">
        <v>10</v>
      </c>
      <c r="B15" s="45" t="s">
        <v>1015</v>
      </c>
      <c r="C15" s="45" t="s">
        <v>982</v>
      </c>
      <c r="D15" s="45" t="s">
        <v>1016</v>
      </c>
      <c r="E15" s="45" t="s">
        <v>1012</v>
      </c>
      <c r="F15" s="45" t="s">
        <v>1017</v>
      </c>
      <c r="G15" s="45" t="s">
        <v>1018</v>
      </c>
      <c r="H15" s="45" t="s">
        <v>1019</v>
      </c>
      <c r="I15" s="51">
        <v>56.8601</v>
      </c>
      <c r="J15" s="52"/>
      <c r="K15" s="94" t="s">
        <v>17</v>
      </c>
    </row>
    <row r="16" s="68" customFormat="1" ht="27" hidden="1" spans="1:11">
      <c r="A16" s="8">
        <v>11</v>
      </c>
      <c r="B16" s="45" t="s">
        <v>1020</v>
      </c>
      <c r="C16" s="45" t="s">
        <v>982</v>
      </c>
      <c r="D16" s="45" t="s">
        <v>339</v>
      </c>
      <c r="E16" s="45" t="s">
        <v>214</v>
      </c>
      <c r="F16" s="45" t="s">
        <v>269</v>
      </c>
      <c r="G16" s="45" t="s">
        <v>1021</v>
      </c>
      <c r="H16" s="45" t="s">
        <v>1022</v>
      </c>
      <c r="I16" s="51">
        <v>37</v>
      </c>
      <c r="J16" s="52"/>
      <c r="K16" s="94" t="s">
        <v>17</v>
      </c>
    </row>
    <row r="17" s="68" customFormat="1" ht="40.5" hidden="1" spans="1:11">
      <c r="A17" s="8">
        <v>12</v>
      </c>
      <c r="B17" s="45" t="s">
        <v>1023</v>
      </c>
      <c r="C17" s="45" t="s">
        <v>982</v>
      </c>
      <c r="D17" s="45" t="s">
        <v>484</v>
      </c>
      <c r="E17" s="45" t="s">
        <v>240</v>
      </c>
      <c r="F17" s="45" t="s">
        <v>115</v>
      </c>
      <c r="G17" s="45" t="s">
        <v>1024</v>
      </c>
      <c r="H17" s="45" t="s">
        <v>1025</v>
      </c>
      <c r="I17" s="51">
        <v>55.05</v>
      </c>
      <c r="J17" s="52"/>
      <c r="K17" s="94" t="s">
        <v>17</v>
      </c>
    </row>
    <row r="18" s="68" customFormat="1" ht="27" hidden="1" spans="1:11">
      <c r="A18" s="8">
        <v>13</v>
      </c>
      <c r="B18" s="45" t="s">
        <v>1026</v>
      </c>
      <c r="C18" s="45" t="s">
        <v>982</v>
      </c>
      <c r="D18" s="45" t="s">
        <v>162</v>
      </c>
      <c r="E18" s="45" t="s">
        <v>1027</v>
      </c>
      <c r="F18" s="45" t="s">
        <v>992</v>
      </c>
      <c r="G18" s="45" t="s">
        <v>1028</v>
      </c>
      <c r="H18" s="45" t="s">
        <v>1029</v>
      </c>
      <c r="I18" s="51">
        <v>13.55</v>
      </c>
      <c r="J18" s="52"/>
      <c r="K18" s="94" t="s">
        <v>17</v>
      </c>
    </row>
    <row r="19" s="68" customFormat="1" ht="40.5" hidden="1" spans="1:11">
      <c r="A19" s="8">
        <v>14</v>
      </c>
      <c r="B19" s="45" t="s">
        <v>1030</v>
      </c>
      <c r="C19" s="45" t="s">
        <v>982</v>
      </c>
      <c r="D19" s="45" t="s">
        <v>1031</v>
      </c>
      <c r="E19" s="45" t="s">
        <v>197</v>
      </c>
      <c r="F19" s="45" t="s">
        <v>329</v>
      </c>
      <c r="G19" s="45" t="s">
        <v>1032</v>
      </c>
      <c r="H19" s="45" t="s">
        <v>1033</v>
      </c>
      <c r="I19" s="51">
        <v>18.06</v>
      </c>
      <c r="J19" s="52"/>
      <c r="K19" s="94" t="s">
        <v>17</v>
      </c>
    </row>
    <row r="20" s="68" customFormat="1" ht="27" hidden="1" spans="1:11">
      <c r="A20" s="8">
        <v>15</v>
      </c>
      <c r="B20" s="45" t="s">
        <v>1034</v>
      </c>
      <c r="C20" s="45" t="s">
        <v>982</v>
      </c>
      <c r="D20" s="45" t="s">
        <v>402</v>
      </c>
      <c r="E20" s="45" t="s">
        <v>197</v>
      </c>
      <c r="F20" s="45" t="s">
        <v>403</v>
      </c>
      <c r="G20" s="45" t="s">
        <v>1035</v>
      </c>
      <c r="H20" s="45" t="s">
        <v>1036</v>
      </c>
      <c r="I20" s="51">
        <v>20.97</v>
      </c>
      <c r="J20" s="52"/>
      <c r="K20" s="94" t="s">
        <v>17</v>
      </c>
    </row>
    <row r="21" s="68" customFormat="1" ht="27" hidden="1" spans="1:11">
      <c r="A21" s="8">
        <v>16</v>
      </c>
      <c r="B21" s="45" t="s">
        <v>1037</v>
      </c>
      <c r="C21" s="45" t="s">
        <v>982</v>
      </c>
      <c r="D21" s="45" t="s">
        <v>1038</v>
      </c>
      <c r="E21" s="45" t="s">
        <v>114</v>
      </c>
      <c r="F21" s="45" t="s">
        <v>186</v>
      </c>
      <c r="G21" s="45" t="s">
        <v>1039</v>
      </c>
      <c r="H21" s="45" t="s">
        <v>1040</v>
      </c>
      <c r="I21" s="51">
        <v>9.39</v>
      </c>
      <c r="J21" s="52"/>
      <c r="K21" s="94" t="s">
        <v>17</v>
      </c>
    </row>
    <row r="22" s="68" customFormat="1" ht="40.5" hidden="1" spans="1:11">
      <c r="A22" s="8">
        <v>17</v>
      </c>
      <c r="B22" s="45" t="s">
        <v>1041</v>
      </c>
      <c r="C22" s="45" t="s">
        <v>982</v>
      </c>
      <c r="D22" s="45" t="s">
        <v>1042</v>
      </c>
      <c r="E22" s="45" t="s">
        <v>114</v>
      </c>
      <c r="F22" s="45" t="s">
        <v>186</v>
      </c>
      <c r="G22" s="45" t="s">
        <v>1043</v>
      </c>
      <c r="H22" s="45" t="s">
        <v>1044</v>
      </c>
      <c r="I22" s="51">
        <v>32.48</v>
      </c>
      <c r="J22" s="52"/>
      <c r="K22" s="94" t="s">
        <v>17</v>
      </c>
    </row>
    <row r="23" s="68" customFormat="1" ht="27" hidden="1" spans="1:11">
      <c r="A23" s="8">
        <v>18</v>
      </c>
      <c r="B23" s="45" t="s">
        <v>1045</v>
      </c>
      <c r="C23" s="45" t="s">
        <v>982</v>
      </c>
      <c r="D23" s="45" t="s">
        <v>432</v>
      </c>
      <c r="E23" s="45" t="s">
        <v>114</v>
      </c>
      <c r="F23" s="45" t="s">
        <v>186</v>
      </c>
      <c r="G23" s="45" t="s">
        <v>1046</v>
      </c>
      <c r="H23" s="45" t="s">
        <v>1047</v>
      </c>
      <c r="I23" s="51">
        <v>8.0185</v>
      </c>
      <c r="J23" s="52"/>
      <c r="K23" s="94" t="s">
        <v>17</v>
      </c>
    </row>
    <row r="24" s="68" customFormat="1" ht="27" hidden="1" spans="1:11">
      <c r="A24" s="8">
        <v>19</v>
      </c>
      <c r="B24" s="45" t="s">
        <v>1048</v>
      </c>
      <c r="C24" s="45" t="s">
        <v>982</v>
      </c>
      <c r="D24" s="45" t="s">
        <v>1049</v>
      </c>
      <c r="E24" s="45" t="s">
        <v>180</v>
      </c>
      <c r="F24" s="45" t="s">
        <v>409</v>
      </c>
      <c r="G24" s="45" t="s">
        <v>1050</v>
      </c>
      <c r="H24" s="45" t="s">
        <v>1051</v>
      </c>
      <c r="I24" s="51">
        <v>8.85</v>
      </c>
      <c r="J24" s="52"/>
      <c r="K24" s="94" t="s">
        <v>17</v>
      </c>
    </row>
    <row r="25" s="68" customFormat="1" ht="27" hidden="1" spans="1:11">
      <c r="A25" s="8">
        <v>20</v>
      </c>
      <c r="B25" s="45" t="s">
        <v>1052</v>
      </c>
      <c r="C25" s="45" t="s">
        <v>982</v>
      </c>
      <c r="D25" s="45" t="s">
        <v>402</v>
      </c>
      <c r="E25" s="45" t="s">
        <v>180</v>
      </c>
      <c r="F25" s="45" t="s">
        <v>409</v>
      </c>
      <c r="G25" s="45" t="s">
        <v>1053</v>
      </c>
      <c r="H25" s="45" t="s">
        <v>1054</v>
      </c>
      <c r="I25" s="51">
        <v>21.27</v>
      </c>
      <c r="J25" s="52"/>
      <c r="K25" s="94" t="s">
        <v>17</v>
      </c>
    </row>
    <row r="26" s="68" customFormat="1" ht="27" hidden="1" spans="1:11">
      <c r="A26" s="8">
        <v>21</v>
      </c>
      <c r="B26" s="45" t="s">
        <v>1055</v>
      </c>
      <c r="C26" s="45" t="s">
        <v>982</v>
      </c>
      <c r="D26" s="45" t="s">
        <v>1056</v>
      </c>
      <c r="E26" s="45" t="s">
        <v>1057</v>
      </c>
      <c r="F26" s="45" t="s">
        <v>232</v>
      </c>
      <c r="G26" s="45" t="s">
        <v>1058</v>
      </c>
      <c r="H26" s="45" t="s">
        <v>1059</v>
      </c>
      <c r="I26" s="51">
        <v>227.4491</v>
      </c>
      <c r="J26" s="52"/>
      <c r="K26" s="94" t="s">
        <v>17</v>
      </c>
    </row>
    <row r="27" s="68" customFormat="1" ht="27" hidden="1" spans="1:11">
      <c r="A27" s="8">
        <v>22</v>
      </c>
      <c r="B27" s="45" t="s">
        <v>1060</v>
      </c>
      <c r="C27" s="45" t="s">
        <v>982</v>
      </c>
      <c r="D27" s="45" t="s">
        <v>185</v>
      </c>
      <c r="E27" s="45" t="s">
        <v>681</v>
      </c>
      <c r="F27" s="45" t="s">
        <v>1061</v>
      </c>
      <c r="G27" s="45" t="s">
        <v>1062</v>
      </c>
      <c r="H27" s="109" t="s">
        <v>1063</v>
      </c>
      <c r="I27" s="51">
        <v>10.15</v>
      </c>
      <c r="J27" s="52"/>
      <c r="K27" s="94" t="s">
        <v>17</v>
      </c>
    </row>
    <row r="28" s="68" customFormat="1" ht="40.5" hidden="1" spans="1:11">
      <c r="A28" s="8">
        <v>23</v>
      </c>
      <c r="B28" s="45" t="s">
        <v>1064</v>
      </c>
      <c r="C28" s="45" t="s">
        <v>982</v>
      </c>
      <c r="D28" s="45" t="s">
        <v>672</v>
      </c>
      <c r="E28" s="45" t="s">
        <v>1065</v>
      </c>
      <c r="F28" s="45" t="s">
        <v>115</v>
      </c>
      <c r="G28" s="45" t="s">
        <v>1066</v>
      </c>
      <c r="H28" s="45" t="s">
        <v>1067</v>
      </c>
      <c r="I28" s="51">
        <v>82.2198</v>
      </c>
      <c r="J28" s="52"/>
      <c r="K28" s="94" t="s">
        <v>17</v>
      </c>
    </row>
    <row r="29" s="68" customFormat="1" ht="54" spans="1:11">
      <c r="A29" s="8">
        <v>24</v>
      </c>
      <c r="B29" s="45" t="s">
        <v>1068</v>
      </c>
      <c r="C29" s="45" t="s">
        <v>982</v>
      </c>
      <c r="D29" s="45" t="s">
        <v>277</v>
      </c>
      <c r="E29" s="45" t="s">
        <v>114</v>
      </c>
      <c r="F29" s="45" t="s">
        <v>186</v>
      </c>
      <c r="G29" s="45" t="s">
        <v>1069</v>
      </c>
      <c r="H29" s="45"/>
      <c r="I29" s="51">
        <v>34.7078</v>
      </c>
      <c r="J29" s="52"/>
      <c r="K29" s="53" t="s">
        <v>1070</v>
      </c>
    </row>
    <row r="30" s="68" customFormat="1" ht="27" hidden="1" spans="1:11">
      <c r="A30" s="8">
        <v>25</v>
      </c>
      <c r="B30" s="45" t="s">
        <v>1071</v>
      </c>
      <c r="C30" s="45" t="s">
        <v>982</v>
      </c>
      <c r="D30" s="45" t="s">
        <v>113</v>
      </c>
      <c r="E30" s="45" t="s">
        <v>243</v>
      </c>
      <c r="F30" s="45" t="s">
        <v>648</v>
      </c>
      <c r="G30" s="45" t="s">
        <v>1072</v>
      </c>
      <c r="H30" s="108" t="s">
        <v>1073</v>
      </c>
      <c r="I30" s="51">
        <v>110.18</v>
      </c>
      <c r="J30" s="52"/>
      <c r="K30" s="94" t="s">
        <v>17</v>
      </c>
    </row>
    <row r="31" s="68" customFormat="1" ht="27" hidden="1" spans="1:11">
      <c r="A31" s="8">
        <v>26</v>
      </c>
      <c r="B31" s="45" t="s">
        <v>1074</v>
      </c>
      <c r="C31" s="45" t="s">
        <v>982</v>
      </c>
      <c r="D31" s="45" t="s">
        <v>1075</v>
      </c>
      <c r="E31" s="45" t="s">
        <v>114</v>
      </c>
      <c r="F31" s="45" t="s">
        <v>186</v>
      </c>
      <c r="G31" s="45" t="s">
        <v>1076</v>
      </c>
      <c r="H31" s="108" t="s">
        <v>1077</v>
      </c>
      <c r="I31" s="51">
        <v>50.9475</v>
      </c>
      <c r="J31" s="52"/>
      <c r="K31" s="53" t="s">
        <v>1078</v>
      </c>
    </row>
    <row r="32" s="68" customFormat="1" ht="27" hidden="1" spans="1:11">
      <c r="A32" s="8">
        <v>27</v>
      </c>
      <c r="B32" s="45" t="s">
        <v>1079</v>
      </c>
      <c r="C32" s="45" t="s">
        <v>982</v>
      </c>
      <c r="D32" s="45" t="s">
        <v>423</v>
      </c>
      <c r="E32" s="45" t="s">
        <v>114</v>
      </c>
      <c r="F32" s="45" t="s">
        <v>115</v>
      </c>
      <c r="G32" s="45" t="s">
        <v>1080</v>
      </c>
      <c r="H32" s="108" t="s">
        <v>1081</v>
      </c>
      <c r="I32" s="51">
        <v>9.5046</v>
      </c>
      <c r="J32" s="52"/>
      <c r="K32" s="94" t="s">
        <v>17</v>
      </c>
    </row>
    <row r="33" s="68" customFormat="1" ht="27" hidden="1" spans="1:11">
      <c r="A33" s="8">
        <v>28</v>
      </c>
      <c r="B33" s="45" t="s">
        <v>1082</v>
      </c>
      <c r="C33" s="45" t="s">
        <v>982</v>
      </c>
      <c r="D33" s="45" t="s">
        <v>209</v>
      </c>
      <c r="E33" s="45" t="s">
        <v>1083</v>
      </c>
      <c r="F33" s="45" t="s">
        <v>1084</v>
      </c>
      <c r="G33" s="45" t="s">
        <v>1085</v>
      </c>
      <c r="H33" s="108" t="s">
        <v>1086</v>
      </c>
      <c r="I33" s="51">
        <v>6.9331</v>
      </c>
      <c r="J33" s="52"/>
      <c r="K33" s="53" t="s">
        <v>1087</v>
      </c>
    </row>
    <row r="34" s="68" customFormat="1" ht="40.5" hidden="1" spans="1:11">
      <c r="A34" s="8">
        <v>29</v>
      </c>
      <c r="B34" s="45" t="s">
        <v>1088</v>
      </c>
      <c r="C34" s="45" t="s">
        <v>982</v>
      </c>
      <c r="D34" s="45" t="s">
        <v>1089</v>
      </c>
      <c r="E34" s="45" t="s">
        <v>114</v>
      </c>
      <c r="F34" s="45" t="s">
        <v>186</v>
      </c>
      <c r="G34" s="45" t="s">
        <v>1090</v>
      </c>
      <c r="H34" s="45" t="s">
        <v>1091</v>
      </c>
      <c r="I34" s="51">
        <v>37.3659</v>
      </c>
      <c r="J34" s="52"/>
      <c r="K34" s="53" t="s">
        <v>1092</v>
      </c>
    </row>
    <row r="35" s="68" customFormat="1" ht="54" hidden="1" spans="1:11">
      <c r="A35" s="8">
        <v>30</v>
      </c>
      <c r="B35" s="45" t="s">
        <v>1093</v>
      </c>
      <c r="C35" s="45" t="s">
        <v>982</v>
      </c>
      <c r="D35" s="45" t="s">
        <v>1089</v>
      </c>
      <c r="E35" s="45" t="s">
        <v>240</v>
      </c>
      <c r="F35" s="45" t="s">
        <v>115</v>
      </c>
      <c r="G35" s="45" t="s">
        <v>1094</v>
      </c>
      <c r="H35" s="45" t="s">
        <v>1095</v>
      </c>
      <c r="I35" s="51">
        <v>6.9656</v>
      </c>
      <c r="J35" s="52"/>
      <c r="K35" s="53" t="s">
        <v>1096</v>
      </c>
    </row>
    <row r="36" s="68" customFormat="1" ht="27" hidden="1" spans="1:11">
      <c r="A36" s="8">
        <v>31</v>
      </c>
      <c r="B36" s="45" t="s">
        <v>1097</v>
      </c>
      <c r="C36" s="45" t="s">
        <v>982</v>
      </c>
      <c r="D36" s="45" t="s">
        <v>699</v>
      </c>
      <c r="E36" s="45" t="s">
        <v>1098</v>
      </c>
      <c r="F36" s="45" t="s">
        <v>1099</v>
      </c>
      <c r="G36" s="45" t="s">
        <v>1100</v>
      </c>
      <c r="H36" s="108" t="s">
        <v>1101</v>
      </c>
      <c r="I36" s="51">
        <v>18.5207</v>
      </c>
      <c r="J36" s="52"/>
      <c r="K36" s="53" t="s">
        <v>1102</v>
      </c>
    </row>
    <row r="37" s="68" customFormat="1" ht="54" hidden="1" spans="1:11">
      <c r="A37" s="8">
        <v>32</v>
      </c>
      <c r="B37" s="45" t="s">
        <v>1103</v>
      </c>
      <c r="C37" s="45" t="s">
        <v>982</v>
      </c>
      <c r="D37" s="45" t="s">
        <v>1104</v>
      </c>
      <c r="E37" s="45" t="s">
        <v>1105</v>
      </c>
      <c r="F37" s="45" t="s">
        <v>115</v>
      </c>
      <c r="G37" s="45" t="s">
        <v>1106</v>
      </c>
      <c r="H37" s="45" t="s">
        <v>1107</v>
      </c>
      <c r="I37" s="51">
        <v>14.9243</v>
      </c>
      <c r="J37" s="52"/>
      <c r="K37" s="53" t="s">
        <v>1108</v>
      </c>
    </row>
    <row r="38" s="68" customFormat="1" ht="27" hidden="1" spans="1:11">
      <c r="A38" s="8">
        <v>33</v>
      </c>
      <c r="B38" s="45" t="s">
        <v>1109</v>
      </c>
      <c r="C38" s="45" t="s">
        <v>982</v>
      </c>
      <c r="D38" s="45" t="s">
        <v>495</v>
      </c>
      <c r="E38" s="45" t="s">
        <v>114</v>
      </c>
      <c r="F38" s="45" t="s">
        <v>115</v>
      </c>
      <c r="G38" s="45" t="s">
        <v>1110</v>
      </c>
      <c r="H38" s="108" t="s">
        <v>1111</v>
      </c>
      <c r="I38" s="51">
        <v>7.2356</v>
      </c>
      <c r="J38" s="52"/>
      <c r="K38" s="53" t="s">
        <v>1112</v>
      </c>
    </row>
    <row r="39" s="68" customFormat="1" ht="27" hidden="1" spans="1:11">
      <c r="A39" s="8">
        <v>34</v>
      </c>
      <c r="B39" s="45" t="s">
        <v>1113</v>
      </c>
      <c r="C39" s="45" t="s">
        <v>982</v>
      </c>
      <c r="D39" s="45" t="s">
        <v>1114</v>
      </c>
      <c r="E39" s="45" t="s">
        <v>447</v>
      </c>
      <c r="F39" s="45" t="s">
        <v>1115</v>
      </c>
      <c r="G39" s="45" t="s">
        <v>1116</v>
      </c>
      <c r="H39" s="108" t="s">
        <v>1117</v>
      </c>
      <c r="I39" s="51">
        <v>24.6836</v>
      </c>
      <c r="J39" s="52"/>
      <c r="K39" s="53" t="s">
        <v>1118</v>
      </c>
    </row>
    <row r="40" s="68" customFormat="1" ht="27" hidden="1" spans="1:11">
      <c r="A40" s="8">
        <v>35</v>
      </c>
      <c r="B40" s="45" t="s">
        <v>1119</v>
      </c>
      <c r="C40" s="45" t="s">
        <v>982</v>
      </c>
      <c r="D40" s="45" t="s">
        <v>730</v>
      </c>
      <c r="E40" s="45" t="s">
        <v>240</v>
      </c>
      <c r="F40" s="45" t="s">
        <v>115</v>
      </c>
      <c r="G40" s="45" t="s">
        <v>1120</v>
      </c>
      <c r="H40" s="108" t="s">
        <v>1121</v>
      </c>
      <c r="I40" s="51">
        <v>10.54</v>
      </c>
      <c r="J40" s="52"/>
      <c r="K40" s="94" t="s">
        <v>17</v>
      </c>
    </row>
    <row r="41" s="68" customFormat="1" ht="27" hidden="1" spans="1:11">
      <c r="A41" s="8">
        <v>36</v>
      </c>
      <c r="B41" s="45" t="s">
        <v>1122</v>
      </c>
      <c r="C41" s="45" t="s">
        <v>982</v>
      </c>
      <c r="D41" s="45" t="s">
        <v>680</v>
      </c>
      <c r="E41" s="45" t="s">
        <v>1123</v>
      </c>
      <c r="F41" s="45" t="s">
        <v>186</v>
      </c>
      <c r="G41" s="45" t="s">
        <v>1124</v>
      </c>
      <c r="H41" s="108" t="s">
        <v>1125</v>
      </c>
      <c r="I41" s="51">
        <v>53.7793</v>
      </c>
      <c r="J41" s="52"/>
      <c r="K41" s="94" t="s">
        <v>17</v>
      </c>
    </row>
    <row r="42" s="68" customFormat="1" ht="27" hidden="1" spans="1:11">
      <c r="A42" s="8">
        <v>37</v>
      </c>
      <c r="B42" s="45" t="s">
        <v>1126</v>
      </c>
      <c r="C42" s="45" t="s">
        <v>982</v>
      </c>
      <c r="D42" s="45" t="s">
        <v>451</v>
      </c>
      <c r="E42" s="45" t="s">
        <v>240</v>
      </c>
      <c r="F42" s="45" t="s">
        <v>115</v>
      </c>
      <c r="G42" s="45" t="s">
        <v>1127</v>
      </c>
      <c r="H42" s="108" t="s">
        <v>1128</v>
      </c>
      <c r="I42" s="51">
        <v>10.1107</v>
      </c>
      <c r="J42" s="52"/>
      <c r="K42" s="94" t="s">
        <v>17</v>
      </c>
    </row>
    <row r="43" s="68" customFormat="1" ht="54" hidden="1" spans="1:11">
      <c r="A43" s="8">
        <v>38</v>
      </c>
      <c r="B43" s="8" t="s">
        <v>1129</v>
      </c>
      <c r="C43" s="8" t="s">
        <v>1130</v>
      </c>
      <c r="D43" s="8" t="s">
        <v>1131</v>
      </c>
      <c r="E43" s="42" t="s">
        <v>240</v>
      </c>
      <c r="F43" s="42" t="s">
        <v>115</v>
      </c>
      <c r="G43" s="48" t="s">
        <v>1132</v>
      </c>
      <c r="H43" s="48" t="s">
        <v>1133</v>
      </c>
      <c r="I43" s="56">
        <v>256.4</v>
      </c>
      <c r="J43" s="52"/>
      <c r="K43" s="8" t="s">
        <v>866</v>
      </c>
    </row>
    <row r="44" s="95" customFormat="1" spans="9:9">
      <c r="I44" s="116"/>
    </row>
    <row r="45" s="95" customFormat="1" spans="9:9">
      <c r="I45" s="116"/>
    </row>
    <row r="46" s="95" customFormat="1" spans="9:9">
      <c r="I46" s="116"/>
    </row>
    <row r="47" s="95" customFormat="1" spans="9:9">
      <c r="I47" s="116"/>
    </row>
    <row r="48" s="95" customFormat="1" spans="9:9">
      <c r="I48" s="116"/>
    </row>
  </sheetData>
  <autoFilter ref="A3:XFD43">
    <filterColumn colId="7">
      <filters blank="1"/>
    </filterColumn>
    <extLst/>
  </autoFilter>
  <mergeCells count="12">
    <mergeCell ref="A1:B1"/>
    <mergeCell ref="A2:I2"/>
    <mergeCell ref="E3:F3"/>
    <mergeCell ref="A3:A4"/>
    <mergeCell ref="B3:B4"/>
    <mergeCell ref="C3:C4"/>
    <mergeCell ref="D3:D4"/>
    <mergeCell ref="G3:G4"/>
    <mergeCell ref="H3:H4"/>
    <mergeCell ref="I3:I4"/>
    <mergeCell ref="J3:J4"/>
    <mergeCell ref="K3:K4"/>
  </mergeCells>
  <pageMargins left="0.511805555555556" right="0" top="0.511805555555556" bottom="0.472222222222222" header="0.5" footer="0.314583333333333"/>
  <pageSetup paperSize="9" scale="75" orientation="landscape" horizontalDpi="600"/>
  <headerFooter>
    <oddFooter>&amp;C第 &amp;P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00"/>
  <sheetViews>
    <sheetView workbookViewId="0">
      <pane ySplit="5" topLeftCell="A6" activePane="bottomLeft" state="frozen"/>
      <selection/>
      <selection pane="bottomLeft" activeCell="H7" sqref="H7"/>
    </sheetView>
  </sheetViews>
  <sheetFormatPr defaultColWidth="9" defaultRowHeight="13.5"/>
  <cols>
    <col min="1" max="1" width="9" style="70"/>
    <col min="2" max="2" width="18.5" style="71" customWidth="1"/>
    <col min="3" max="3" width="16.875" style="71" customWidth="1"/>
    <col min="4" max="5" width="9" style="71"/>
    <col min="6" max="6" width="9.375" style="71"/>
    <col min="7" max="7" width="34.125" style="70" customWidth="1"/>
    <col min="8" max="8" width="29.375" style="70" customWidth="1"/>
    <col min="9" max="9" width="14.5" style="72"/>
    <col min="10" max="10" width="7.375" style="72" customWidth="1"/>
    <col min="11" max="11" width="15.875" style="1" hidden="1" customWidth="1"/>
    <col min="12" max="12" width="12.625" hidden="1" customWidth="1"/>
  </cols>
  <sheetData>
    <row r="1" s="64" customFormat="1" ht="14.25" spans="1:10">
      <c r="A1" s="73" t="s">
        <v>1134</v>
      </c>
      <c r="B1" s="74"/>
      <c r="C1" s="74"/>
      <c r="D1" s="74"/>
      <c r="E1" s="74"/>
      <c r="F1" s="74"/>
      <c r="G1" s="74"/>
      <c r="H1" s="74"/>
      <c r="I1" s="84"/>
      <c r="J1" s="84"/>
    </row>
    <row r="2" s="64" customFormat="1" ht="45" customHeight="1" spans="1:10">
      <c r="A2" s="75" t="s">
        <v>1135</v>
      </c>
      <c r="B2" s="76"/>
      <c r="C2" s="76"/>
      <c r="D2" s="76"/>
      <c r="E2" s="76"/>
      <c r="F2" s="76"/>
      <c r="G2" s="76"/>
      <c r="H2" s="76"/>
      <c r="I2" s="85"/>
      <c r="J2" s="85"/>
    </row>
    <row r="3" s="65" customFormat="1" ht="30.9" customHeight="1" spans="1:11">
      <c r="A3" s="77" t="s">
        <v>103</v>
      </c>
      <c r="B3" s="77" t="s">
        <v>4</v>
      </c>
      <c r="C3" s="77" t="s">
        <v>104</v>
      </c>
      <c r="D3" s="77" t="s">
        <v>6</v>
      </c>
      <c r="E3" s="78" t="s">
        <v>7</v>
      </c>
      <c r="F3" s="78"/>
      <c r="G3" s="77" t="s">
        <v>105</v>
      </c>
      <c r="H3" s="77" t="s">
        <v>10</v>
      </c>
      <c r="I3" s="86" t="s">
        <v>106</v>
      </c>
      <c r="J3" s="87" t="s">
        <v>13</v>
      </c>
      <c r="K3" s="87" t="s">
        <v>13</v>
      </c>
    </row>
    <row r="4" s="66" customFormat="1" ht="18.75" spans="1:11">
      <c r="A4" s="77"/>
      <c r="B4" s="77"/>
      <c r="C4" s="77"/>
      <c r="D4" s="77"/>
      <c r="E4" s="79" t="s">
        <v>107</v>
      </c>
      <c r="F4" s="79" t="s">
        <v>108</v>
      </c>
      <c r="G4" s="77"/>
      <c r="H4" s="77"/>
      <c r="I4" s="86"/>
      <c r="J4" s="87"/>
      <c r="K4" s="87"/>
    </row>
    <row r="5" s="66" customFormat="1" ht="28" customHeight="1" spans="1:11">
      <c r="A5" s="77"/>
      <c r="B5" s="77" t="s">
        <v>11</v>
      </c>
      <c r="C5" s="77"/>
      <c r="D5" s="77"/>
      <c r="E5" s="79"/>
      <c r="F5" s="79"/>
      <c r="G5" s="77"/>
      <c r="H5" s="77"/>
      <c r="I5" s="88">
        <f>I6+I33+I74+I77+I60</f>
        <v>6331.9094</v>
      </c>
      <c r="J5" s="88"/>
      <c r="K5" s="87"/>
    </row>
    <row r="6" s="67" customFormat="1" ht="18.75" spans="1:11">
      <c r="A6" s="80" t="s">
        <v>109</v>
      </c>
      <c r="B6" s="81" t="s">
        <v>80</v>
      </c>
      <c r="C6" s="81"/>
      <c r="D6" s="81"/>
      <c r="E6" s="81"/>
      <c r="F6" s="81"/>
      <c r="G6" s="81"/>
      <c r="H6" s="81"/>
      <c r="I6" s="89">
        <f>SUM(I7:I32)</f>
        <v>3120.9953</v>
      </c>
      <c r="J6" s="89"/>
      <c r="K6" s="80"/>
    </row>
    <row r="7" s="68" customFormat="1" ht="108" spans="1:11">
      <c r="A7" s="8">
        <v>1</v>
      </c>
      <c r="B7" s="45" t="s">
        <v>1136</v>
      </c>
      <c r="C7" s="45" t="s">
        <v>70</v>
      </c>
      <c r="D7" s="45" t="s">
        <v>144</v>
      </c>
      <c r="E7" s="8" t="s">
        <v>114</v>
      </c>
      <c r="F7" s="8" t="s">
        <v>115</v>
      </c>
      <c r="G7" s="8" t="s">
        <v>1137</v>
      </c>
      <c r="H7" s="8" t="s">
        <v>1138</v>
      </c>
      <c r="I7" s="51">
        <v>330.32</v>
      </c>
      <c r="J7" s="27"/>
      <c r="K7" s="8" t="s">
        <v>1139</v>
      </c>
    </row>
    <row r="8" s="68" customFormat="1" ht="54" spans="1:11">
      <c r="A8" s="8">
        <v>2</v>
      </c>
      <c r="B8" s="45" t="s">
        <v>1140</v>
      </c>
      <c r="C8" s="45" t="s">
        <v>70</v>
      </c>
      <c r="D8" s="45" t="s">
        <v>144</v>
      </c>
      <c r="E8" s="31" t="s">
        <v>1141</v>
      </c>
      <c r="F8" s="31" t="s">
        <v>1142</v>
      </c>
      <c r="G8" s="58" t="s">
        <v>1143</v>
      </c>
      <c r="H8" s="58" t="s">
        <v>1144</v>
      </c>
      <c r="I8" s="51">
        <v>299.3153</v>
      </c>
      <c r="J8" s="27"/>
      <c r="K8" s="23" t="s">
        <v>1145</v>
      </c>
    </row>
    <row r="9" s="68" customFormat="1" ht="40.5" spans="1:11">
      <c r="A9" s="8">
        <v>3</v>
      </c>
      <c r="B9" s="45" t="s">
        <v>1146</v>
      </c>
      <c r="C9" s="45" t="s">
        <v>171</v>
      </c>
      <c r="D9" s="45" t="s">
        <v>172</v>
      </c>
      <c r="E9" s="31" t="s">
        <v>1147</v>
      </c>
      <c r="F9" s="31">
        <v>20231231</v>
      </c>
      <c r="G9" s="58" t="s">
        <v>1143</v>
      </c>
      <c r="H9" s="58" t="s">
        <v>1144</v>
      </c>
      <c r="I9" s="51">
        <v>159.44</v>
      </c>
      <c r="J9" s="27"/>
      <c r="K9" s="8" t="s">
        <v>17</v>
      </c>
    </row>
    <row r="10" s="68" customFormat="1" ht="40.5" spans="1:11">
      <c r="A10" s="8">
        <v>4</v>
      </c>
      <c r="B10" s="45" t="s">
        <v>1148</v>
      </c>
      <c r="C10" s="45" t="s">
        <v>171</v>
      </c>
      <c r="D10" s="45" t="s">
        <v>172</v>
      </c>
      <c r="E10" s="31" t="s">
        <v>214</v>
      </c>
      <c r="F10" s="31" t="s">
        <v>1149</v>
      </c>
      <c r="G10" s="58" t="s">
        <v>1143</v>
      </c>
      <c r="H10" s="58" t="s">
        <v>1144</v>
      </c>
      <c r="I10" s="51">
        <v>211.6</v>
      </c>
      <c r="J10" s="27"/>
      <c r="K10" s="8" t="s">
        <v>18</v>
      </c>
    </row>
    <row r="11" s="68" customFormat="1" ht="40.5" spans="1:11">
      <c r="A11" s="8">
        <v>5</v>
      </c>
      <c r="B11" s="45" t="s">
        <v>1150</v>
      </c>
      <c r="C11" s="45" t="s">
        <v>125</v>
      </c>
      <c r="D11" s="45" t="s">
        <v>126</v>
      </c>
      <c r="E11" s="31" t="s">
        <v>1151</v>
      </c>
      <c r="F11" s="31">
        <v>20231231</v>
      </c>
      <c r="G11" s="58" t="s">
        <v>1143</v>
      </c>
      <c r="H11" s="58" t="s">
        <v>1144</v>
      </c>
      <c r="I11" s="51">
        <v>40.96</v>
      </c>
      <c r="J11" s="27"/>
      <c r="K11" s="8" t="s">
        <v>17</v>
      </c>
    </row>
    <row r="12" s="68" customFormat="1" ht="40.5" spans="1:11">
      <c r="A12" s="8">
        <v>6</v>
      </c>
      <c r="B12" s="45" t="s">
        <v>1152</v>
      </c>
      <c r="C12" s="45" t="s">
        <v>125</v>
      </c>
      <c r="D12" s="45" t="s">
        <v>126</v>
      </c>
      <c r="E12" s="31" t="s">
        <v>214</v>
      </c>
      <c r="F12" s="31" t="s">
        <v>1153</v>
      </c>
      <c r="G12" s="58" t="s">
        <v>1143</v>
      </c>
      <c r="H12" s="58" t="s">
        <v>1144</v>
      </c>
      <c r="I12" s="51">
        <v>34.56</v>
      </c>
      <c r="J12" s="27"/>
      <c r="K12" s="8" t="s">
        <v>18</v>
      </c>
    </row>
    <row r="13" s="68" customFormat="1" ht="40.5" spans="1:11">
      <c r="A13" s="8">
        <v>7</v>
      </c>
      <c r="B13" s="45" t="s">
        <v>1154</v>
      </c>
      <c r="C13" s="45" t="s">
        <v>112</v>
      </c>
      <c r="D13" s="45" t="s">
        <v>113</v>
      </c>
      <c r="E13" s="31" t="s">
        <v>197</v>
      </c>
      <c r="F13" s="31">
        <v>20231231</v>
      </c>
      <c r="G13" s="58" t="s">
        <v>1143</v>
      </c>
      <c r="H13" s="58" t="s">
        <v>1144</v>
      </c>
      <c r="I13" s="51">
        <v>45.2</v>
      </c>
      <c r="J13" s="27"/>
      <c r="K13" s="8" t="s">
        <v>17</v>
      </c>
    </row>
    <row r="14" s="68" customFormat="1" ht="40.5" spans="1:11">
      <c r="A14" s="8">
        <v>8</v>
      </c>
      <c r="B14" s="45" t="s">
        <v>1155</v>
      </c>
      <c r="C14" s="45" t="s">
        <v>112</v>
      </c>
      <c r="D14" s="45" t="s">
        <v>113</v>
      </c>
      <c r="E14" s="31" t="s">
        <v>214</v>
      </c>
      <c r="F14" s="31" t="s">
        <v>1153</v>
      </c>
      <c r="G14" s="58" t="s">
        <v>1143</v>
      </c>
      <c r="H14" s="58" t="s">
        <v>1144</v>
      </c>
      <c r="I14" s="51">
        <v>50.32</v>
      </c>
      <c r="J14" s="27"/>
      <c r="K14" s="8" t="s">
        <v>18</v>
      </c>
    </row>
    <row r="15" s="68" customFormat="1" ht="40.5" spans="1:11">
      <c r="A15" s="8">
        <v>9</v>
      </c>
      <c r="B15" s="45" t="s">
        <v>1156</v>
      </c>
      <c r="C15" s="45" t="s">
        <v>146</v>
      </c>
      <c r="D15" s="45" t="s">
        <v>147</v>
      </c>
      <c r="E15" s="31" t="s">
        <v>1141</v>
      </c>
      <c r="F15" s="31">
        <v>20231231</v>
      </c>
      <c r="G15" s="58" t="s">
        <v>1143</v>
      </c>
      <c r="H15" s="58" t="s">
        <v>1144</v>
      </c>
      <c r="I15" s="51">
        <v>94.56</v>
      </c>
      <c r="J15" s="27"/>
      <c r="K15" s="8" t="s">
        <v>17</v>
      </c>
    </row>
    <row r="16" s="68" customFormat="1" ht="40.5" spans="1:11">
      <c r="A16" s="8">
        <v>10</v>
      </c>
      <c r="B16" s="45" t="s">
        <v>1157</v>
      </c>
      <c r="C16" s="45" t="s">
        <v>146</v>
      </c>
      <c r="D16" s="45" t="s">
        <v>147</v>
      </c>
      <c r="E16" s="31" t="s">
        <v>214</v>
      </c>
      <c r="F16" s="31" t="s">
        <v>1158</v>
      </c>
      <c r="G16" s="58" t="s">
        <v>1143</v>
      </c>
      <c r="H16" s="58" t="s">
        <v>1144</v>
      </c>
      <c r="I16" s="51">
        <v>131.84</v>
      </c>
      <c r="J16" s="27"/>
      <c r="K16" s="8" t="s">
        <v>18</v>
      </c>
    </row>
    <row r="17" s="68" customFormat="1" ht="40.5" spans="1:11">
      <c r="A17" s="8">
        <v>11</v>
      </c>
      <c r="B17" s="45" t="s">
        <v>1159</v>
      </c>
      <c r="C17" s="45" t="s">
        <v>130</v>
      </c>
      <c r="D17" s="45" t="s">
        <v>131</v>
      </c>
      <c r="E17" s="31" t="s">
        <v>1160</v>
      </c>
      <c r="F17" s="31" t="s">
        <v>1158</v>
      </c>
      <c r="G17" s="58" t="s">
        <v>1143</v>
      </c>
      <c r="H17" s="58" t="s">
        <v>1144</v>
      </c>
      <c r="I17" s="51">
        <v>80.24</v>
      </c>
      <c r="J17" s="27"/>
      <c r="K17" s="8" t="s">
        <v>17</v>
      </c>
    </row>
    <row r="18" s="68" customFormat="1" ht="40.5" spans="1:11">
      <c r="A18" s="8">
        <v>12</v>
      </c>
      <c r="B18" s="45" t="s">
        <v>1161</v>
      </c>
      <c r="C18" s="45" t="s">
        <v>130</v>
      </c>
      <c r="D18" s="45" t="s">
        <v>131</v>
      </c>
      <c r="E18" s="31" t="s">
        <v>214</v>
      </c>
      <c r="F18" s="31" t="s">
        <v>1162</v>
      </c>
      <c r="G18" s="58" t="s">
        <v>1143</v>
      </c>
      <c r="H18" s="58" t="s">
        <v>1144</v>
      </c>
      <c r="I18" s="51">
        <v>118.48</v>
      </c>
      <c r="J18" s="27"/>
      <c r="K18" s="8" t="s">
        <v>18</v>
      </c>
    </row>
    <row r="19" s="68" customFormat="1" ht="40.5" spans="1:11">
      <c r="A19" s="8">
        <v>13</v>
      </c>
      <c r="B19" s="45" t="s">
        <v>1163</v>
      </c>
      <c r="C19" s="45" t="s">
        <v>161</v>
      </c>
      <c r="D19" s="45" t="s">
        <v>162</v>
      </c>
      <c r="E19" s="31" t="s">
        <v>1164</v>
      </c>
      <c r="F19" s="31">
        <v>20231231</v>
      </c>
      <c r="G19" s="58" t="s">
        <v>1143</v>
      </c>
      <c r="H19" s="58" t="s">
        <v>1144</v>
      </c>
      <c r="I19" s="51">
        <v>86.56</v>
      </c>
      <c r="J19" s="27"/>
      <c r="K19" s="8" t="s">
        <v>17</v>
      </c>
    </row>
    <row r="20" s="68" customFormat="1" ht="40.5" spans="1:11">
      <c r="A20" s="8">
        <v>14</v>
      </c>
      <c r="B20" s="45" t="s">
        <v>1165</v>
      </c>
      <c r="C20" s="45" t="s">
        <v>161</v>
      </c>
      <c r="D20" s="45" t="s">
        <v>162</v>
      </c>
      <c r="E20" s="31" t="s">
        <v>197</v>
      </c>
      <c r="F20" s="31" t="s">
        <v>1158</v>
      </c>
      <c r="G20" s="58" t="s">
        <v>1143</v>
      </c>
      <c r="H20" s="58" t="s">
        <v>1144</v>
      </c>
      <c r="I20" s="51">
        <v>104.4</v>
      </c>
      <c r="J20" s="27"/>
      <c r="K20" s="8" t="s">
        <v>18</v>
      </c>
    </row>
    <row r="21" s="68" customFormat="1" ht="40.5" spans="1:11">
      <c r="A21" s="8">
        <v>15</v>
      </c>
      <c r="B21" s="45" t="s">
        <v>1166</v>
      </c>
      <c r="C21" s="45" t="s">
        <v>119</v>
      </c>
      <c r="D21" s="45" t="s">
        <v>120</v>
      </c>
      <c r="E21" s="31" t="s">
        <v>1167</v>
      </c>
      <c r="F21" s="31">
        <v>20231231</v>
      </c>
      <c r="G21" s="58" t="s">
        <v>1143</v>
      </c>
      <c r="H21" s="58" t="s">
        <v>1144</v>
      </c>
      <c r="I21" s="51">
        <v>183.6</v>
      </c>
      <c r="J21" s="27"/>
      <c r="K21" s="8" t="s">
        <v>17</v>
      </c>
    </row>
    <row r="22" s="68" customFormat="1" ht="40.5" spans="1:11">
      <c r="A22" s="8">
        <v>16</v>
      </c>
      <c r="B22" s="45" t="s">
        <v>1168</v>
      </c>
      <c r="C22" s="45" t="s">
        <v>119</v>
      </c>
      <c r="D22" s="45" t="s">
        <v>120</v>
      </c>
      <c r="E22" s="31" t="s">
        <v>114</v>
      </c>
      <c r="F22" s="31" t="s">
        <v>1162</v>
      </c>
      <c r="G22" s="58" t="s">
        <v>1143</v>
      </c>
      <c r="H22" s="58" t="s">
        <v>1144</v>
      </c>
      <c r="I22" s="51">
        <v>231.76</v>
      </c>
      <c r="J22" s="27"/>
      <c r="K22" s="8" t="s">
        <v>18</v>
      </c>
    </row>
    <row r="23" s="68" customFormat="1" ht="40.5" spans="1:11">
      <c r="A23" s="8">
        <v>17</v>
      </c>
      <c r="B23" s="45" t="s">
        <v>1169</v>
      </c>
      <c r="C23" s="45" t="s">
        <v>150</v>
      </c>
      <c r="D23" s="45" t="s">
        <v>151</v>
      </c>
      <c r="E23" s="31" t="s">
        <v>1141</v>
      </c>
      <c r="F23" s="31">
        <v>20231231</v>
      </c>
      <c r="G23" s="58" t="s">
        <v>1143</v>
      </c>
      <c r="H23" s="58" t="s">
        <v>1144</v>
      </c>
      <c r="I23" s="51">
        <v>91.52</v>
      </c>
      <c r="J23" s="27"/>
      <c r="K23" s="8" t="s">
        <v>17</v>
      </c>
    </row>
    <row r="24" s="68" customFormat="1" ht="40.5" spans="1:11">
      <c r="A24" s="8">
        <v>18</v>
      </c>
      <c r="B24" s="45" t="s">
        <v>1170</v>
      </c>
      <c r="C24" s="45" t="s">
        <v>150</v>
      </c>
      <c r="D24" s="45" t="s">
        <v>151</v>
      </c>
      <c r="E24" s="31" t="s">
        <v>1171</v>
      </c>
      <c r="F24" s="31" t="s">
        <v>1158</v>
      </c>
      <c r="G24" s="58" t="s">
        <v>1143</v>
      </c>
      <c r="H24" s="58" t="s">
        <v>1144</v>
      </c>
      <c r="I24" s="51">
        <v>131.36</v>
      </c>
      <c r="J24" s="27"/>
      <c r="K24" s="8" t="s">
        <v>18</v>
      </c>
    </row>
    <row r="25" s="68" customFormat="1" ht="40.5" spans="1:11">
      <c r="A25" s="8">
        <v>19</v>
      </c>
      <c r="B25" s="45" t="s">
        <v>1172</v>
      </c>
      <c r="C25" s="45" t="s">
        <v>141</v>
      </c>
      <c r="D25" s="45" t="s">
        <v>142</v>
      </c>
      <c r="E25" s="31" t="s">
        <v>114</v>
      </c>
      <c r="F25" s="31">
        <v>20231231</v>
      </c>
      <c r="G25" s="58" t="s">
        <v>1143</v>
      </c>
      <c r="H25" s="58" t="s">
        <v>1144</v>
      </c>
      <c r="I25" s="51">
        <v>76.48</v>
      </c>
      <c r="J25" s="27"/>
      <c r="K25" s="8" t="s">
        <v>17</v>
      </c>
    </row>
    <row r="26" s="68" customFormat="1" ht="40.5" spans="1:11">
      <c r="A26" s="8">
        <v>20</v>
      </c>
      <c r="B26" s="45" t="s">
        <v>1173</v>
      </c>
      <c r="C26" s="45" t="s">
        <v>141</v>
      </c>
      <c r="D26" s="45" t="s">
        <v>142</v>
      </c>
      <c r="E26" s="31" t="s">
        <v>214</v>
      </c>
      <c r="F26" s="31" t="s">
        <v>1164</v>
      </c>
      <c r="G26" s="58" t="s">
        <v>1143</v>
      </c>
      <c r="H26" s="58" t="s">
        <v>1144</v>
      </c>
      <c r="I26" s="51">
        <v>100.88</v>
      </c>
      <c r="J26" s="27"/>
      <c r="K26" s="8" t="s">
        <v>18</v>
      </c>
    </row>
    <row r="27" s="68" customFormat="1" ht="40.5" spans="1:11">
      <c r="A27" s="8">
        <v>21</v>
      </c>
      <c r="B27" s="45" t="s">
        <v>1174</v>
      </c>
      <c r="C27" s="45" t="s">
        <v>135</v>
      </c>
      <c r="D27" s="45" t="s">
        <v>136</v>
      </c>
      <c r="E27" s="31" t="s">
        <v>1141</v>
      </c>
      <c r="F27" s="31">
        <v>20231231</v>
      </c>
      <c r="G27" s="58" t="s">
        <v>1143</v>
      </c>
      <c r="H27" s="58" t="s">
        <v>1144</v>
      </c>
      <c r="I27" s="51">
        <v>70.16</v>
      </c>
      <c r="J27" s="27"/>
      <c r="K27" s="8" t="s">
        <v>17</v>
      </c>
    </row>
    <row r="28" s="68" customFormat="1" ht="40.5" spans="1:11">
      <c r="A28" s="8">
        <v>22</v>
      </c>
      <c r="B28" s="45" t="s">
        <v>1175</v>
      </c>
      <c r="C28" s="45" t="s">
        <v>135</v>
      </c>
      <c r="D28" s="45" t="s">
        <v>136</v>
      </c>
      <c r="E28" s="31" t="s">
        <v>214</v>
      </c>
      <c r="F28" s="31" t="s">
        <v>1176</v>
      </c>
      <c r="G28" s="58" t="s">
        <v>1143</v>
      </c>
      <c r="H28" s="58" t="s">
        <v>1144</v>
      </c>
      <c r="I28" s="51">
        <v>93.04</v>
      </c>
      <c r="J28" s="27"/>
      <c r="K28" s="8" t="s">
        <v>18</v>
      </c>
    </row>
    <row r="29" s="68" customFormat="1" ht="40.5" spans="1:11">
      <c r="A29" s="8">
        <v>23</v>
      </c>
      <c r="B29" s="45" t="s">
        <v>1177</v>
      </c>
      <c r="C29" s="45" t="s">
        <v>138</v>
      </c>
      <c r="D29" s="45" t="s">
        <v>139</v>
      </c>
      <c r="E29" s="31" t="s">
        <v>1141</v>
      </c>
      <c r="F29" s="31">
        <v>20231231</v>
      </c>
      <c r="G29" s="58" t="s">
        <v>1143</v>
      </c>
      <c r="H29" s="58" t="s">
        <v>1144</v>
      </c>
      <c r="I29" s="51">
        <v>93.92</v>
      </c>
      <c r="J29" s="27"/>
      <c r="K29" s="8" t="s">
        <v>17</v>
      </c>
    </row>
    <row r="30" s="68" customFormat="1" ht="40.5" spans="1:11">
      <c r="A30" s="8">
        <v>24</v>
      </c>
      <c r="B30" s="45" t="s">
        <v>1178</v>
      </c>
      <c r="C30" s="45" t="s">
        <v>138</v>
      </c>
      <c r="D30" s="45" t="s">
        <v>626</v>
      </c>
      <c r="E30" s="8" t="s">
        <v>114</v>
      </c>
      <c r="F30" s="8" t="s">
        <v>115</v>
      </c>
      <c r="G30" s="58" t="s">
        <v>1143</v>
      </c>
      <c r="H30" s="58" t="s">
        <v>1144</v>
      </c>
      <c r="I30" s="51">
        <v>135.04</v>
      </c>
      <c r="J30" s="27"/>
      <c r="K30" s="8" t="s">
        <v>18</v>
      </c>
    </row>
    <row r="31" s="68" customFormat="1" ht="40.5" spans="1:11">
      <c r="A31" s="8">
        <v>25</v>
      </c>
      <c r="B31" s="45" t="s">
        <v>1179</v>
      </c>
      <c r="C31" s="45" t="s">
        <v>122</v>
      </c>
      <c r="D31" s="45" t="s">
        <v>123</v>
      </c>
      <c r="E31" s="8" t="s">
        <v>114</v>
      </c>
      <c r="F31" s="8" t="s">
        <v>115</v>
      </c>
      <c r="G31" s="58" t="s">
        <v>1143</v>
      </c>
      <c r="H31" s="58" t="s">
        <v>1144</v>
      </c>
      <c r="I31" s="51">
        <v>49.04</v>
      </c>
      <c r="J31" s="27"/>
      <c r="K31" s="8" t="s">
        <v>17</v>
      </c>
    </row>
    <row r="32" s="68" customFormat="1" ht="108" spans="1:11">
      <c r="A32" s="8">
        <v>26</v>
      </c>
      <c r="B32" s="45" t="s">
        <v>1180</v>
      </c>
      <c r="C32" s="45" t="s">
        <v>122</v>
      </c>
      <c r="D32" s="45" t="s">
        <v>123</v>
      </c>
      <c r="E32" s="8" t="s">
        <v>114</v>
      </c>
      <c r="F32" s="8" t="s">
        <v>115</v>
      </c>
      <c r="G32" s="8" t="s">
        <v>1137</v>
      </c>
      <c r="H32" s="8" t="s">
        <v>1138</v>
      </c>
      <c r="I32" s="51">
        <v>76.4</v>
      </c>
      <c r="J32" s="27"/>
      <c r="K32" s="8" t="s">
        <v>18</v>
      </c>
    </row>
    <row r="33" s="69" customFormat="1" ht="18.75" spans="1:11">
      <c r="A33" s="80" t="s">
        <v>177</v>
      </c>
      <c r="B33" s="81" t="s">
        <v>85</v>
      </c>
      <c r="C33" s="81"/>
      <c r="D33" s="81"/>
      <c r="E33" s="81"/>
      <c r="F33" s="81"/>
      <c r="G33" s="81"/>
      <c r="H33" s="81"/>
      <c r="I33" s="89">
        <f>SUM(I34:I59)</f>
        <v>512.966</v>
      </c>
      <c r="J33" s="89"/>
      <c r="K33" s="80"/>
    </row>
    <row r="34" s="68" customFormat="1" ht="54" spans="1:11">
      <c r="A34" s="8">
        <v>1</v>
      </c>
      <c r="B34" s="45" t="s">
        <v>1181</v>
      </c>
      <c r="C34" s="45" t="s">
        <v>70</v>
      </c>
      <c r="D34" s="45" t="s">
        <v>144</v>
      </c>
      <c r="E34" s="31" t="s">
        <v>214</v>
      </c>
      <c r="F34" s="31" t="s">
        <v>1182</v>
      </c>
      <c r="G34" s="45" t="s">
        <v>1183</v>
      </c>
      <c r="H34" s="45" t="s">
        <v>1184</v>
      </c>
      <c r="I34" s="51">
        <v>33.0526</v>
      </c>
      <c r="J34" s="27"/>
      <c r="K34" s="23" t="s">
        <v>1185</v>
      </c>
    </row>
    <row r="35" s="68" customFormat="1" ht="54" spans="1:11">
      <c r="A35" s="8">
        <v>2</v>
      </c>
      <c r="B35" s="45" t="s">
        <v>1186</v>
      </c>
      <c r="C35" s="45" t="s">
        <v>70</v>
      </c>
      <c r="D35" s="45" t="s">
        <v>144</v>
      </c>
      <c r="E35" s="31" t="s">
        <v>214</v>
      </c>
      <c r="F35" s="31" t="s">
        <v>1142</v>
      </c>
      <c r="G35" s="45" t="s">
        <v>1187</v>
      </c>
      <c r="H35" s="45" t="s">
        <v>1184</v>
      </c>
      <c r="I35" s="51">
        <v>32</v>
      </c>
      <c r="J35" s="27"/>
      <c r="K35" s="8" t="s">
        <v>17</v>
      </c>
    </row>
    <row r="36" s="68" customFormat="1" ht="54" spans="1:11">
      <c r="A36" s="8">
        <v>3</v>
      </c>
      <c r="B36" s="45" t="s">
        <v>1188</v>
      </c>
      <c r="C36" s="45" t="s">
        <v>171</v>
      </c>
      <c r="D36" s="45" t="s">
        <v>172</v>
      </c>
      <c r="E36" s="31" t="s">
        <v>1189</v>
      </c>
      <c r="F36" s="31" t="s">
        <v>1142</v>
      </c>
      <c r="G36" s="45" t="s">
        <v>1190</v>
      </c>
      <c r="H36" s="45" t="s">
        <v>1191</v>
      </c>
      <c r="I36" s="51">
        <v>60</v>
      </c>
      <c r="J36" s="27"/>
      <c r="K36" s="8" t="s">
        <v>17</v>
      </c>
    </row>
    <row r="37" s="68" customFormat="1" ht="54" spans="1:11">
      <c r="A37" s="8">
        <v>4</v>
      </c>
      <c r="B37" s="45" t="s">
        <v>1192</v>
      </c>
      <c r="C37" s="45" t="s">
        <v>171</v>
      </c>
      <c r="D37" s="45" t="s">
        <v>172</v>
      </c>
      <c r="E37" s="31" t="s">
        <v>214</v>
      </c>
      <c r="F37" s="31" t="s">
        <v>1193</v>
      </c>
      <c r="G37" s="45" t="s">
        <v>1190</v>
      </c>
      <c r="H37" s="45" t="s">
        <v>1191</v>
      </c>
      <c r="I37" s="51">
        <v>10</v>
      </c>
      <c r="J37" s="27"/>
      <c r="K37" s="8" t="s">
        <v>18</v>
      </c>
    </row>
    <row r="38" s="68" customFormat="1" ht="54" spans="1:11">
      <c r="A38" s="8">
        <v>5</v>
      </c>
      <c r="B38" s="45" t="s">
        <v>1194</v>
      </c>
      <c r="C38" s="45" t="s">
        <v>125</v>
      </c>
      <c r="D38" s="45" t="s">
        <v>126</v>
      </c>
      <c r="E38" s="31" t="s">
        <v>1151</v>
      </c>
      <c r="F38" s="31" t="s">
        <v>1142</v>
      </c>
      <c r="G38" s="45" t="s">
        <v>1195</v>
      </c>
      <c r="H38" s="45" t="s">
        <v>1196</v>
      </c>
      <c r="I38" s="51">
        <v>2.6439</v>
      </c>
      <c r="J38" s="27"/>
      <c r="K38" s="8" t="s">
        <v>18</v>
      </c>
    </row>
    <row r="39" s="68" customFormat="1" ht="54" spans="1:11">
      <c r="A39" s="8">
        <v>6</v>
      </c>
      <c r="B39" s="45" t="s">
        <v>1197</v>
      </c>
      <c r="C39" s="45" t="s">
        <v>125</v>
      </c>
      <c r="D39" s="45" t="s">
        <v>126</v>
      </c>
      <c r="E39" s="31" t="s">
        <v>1198</v>
      </c>
      <c r="F39" s="31" t="s">
        <v>1199</v>
      </c>
      <c r="G39" s="45" t="s">
        <v>1195</v>
      </c>
      <c r="H39" s="45" t="s">
        <v>1196</v>
      </c>
      <c r="I39" s="51">
        <v>7</v>
      </c>
      <c r="J39" s="27"/>
      <c r="K39" s="8" t="s">
        <v>283</v>
      </c>
    </row>
    <row r="40" s="68" customFormat="1" ht="54" spans="1:11">
      <c r="A40" s="8">
        <v>7</v>
      </c>
      <c r="B40" s="45" t="s">
        <v>1200</v>
      </c>
      <c r="C40" s="45" t="s">
        <v>112</v>
      </c>
      <c r="D40" s="45" t="s">
        <v>113</v>
      </c>
      <c r="E40" s="31" t="s">
        <v>197</v>
      </c>
      <c r="F40" s="31" t="s">
        <v>1142</v>
      </c>
      <c r="G40" s="45" t="s">
        <v>1195</v>
      </c>
      <c r="H40" s="45" t="s">
        <v>1201</v>
      </c>
      <c r="I40" s="51">
        <v>5</v>
      </c>
      <c r="J40" s="27"/>
      <c r="K40" s="8" t="s">
        <v>17</v>
      </c>
    </row>
    <row r="41" s="68" customFormat="1" ht="54" spans="1:11">
      <c r="A41" s="8">
        <v>8</v>
      </c>
      <c r="B41" s="45" t="s">
        <v>1202</v>
      </c>
      <c r="C41" s="45" t="s">
        <v>112</v>
      </c>
      <c r="D41" s="45" t="s">
        <v>1203</v>
      </c>
      <c r="E41" s="31" t="s">
        <v>1027</v>
      </c>
      <c r="F41" s="31" t="s">
        <v>1204</v>
      </c>
      <c r="G41" s="45" t="s">
        <v>1195</v>
      </c>
      <c r="H41" s="45" t="s">
        <v>1201</v>
      </c>
      <c r="I41" s="51">
        <v>2.2564</v>
      </c>
      <c r="J41" s="27"/>
      <c r="K41" s="8" t="s">
        <v>18</v>
      </c>
    </row>
    <row r="42" s="68" customFormat="1" ht="54" spans="1:11">
      <c r="A42" s="8">
        <v>9</v>
      </c>
      <c r="B42" s="45" t="s">
        <v>1205</v>
      </c>
      <c r="C42" s="45" t="s">
        <v>146</v>
      </c>
      <c r="D42" s="45" t="s">
        <v>147</v>
      </c>
      <c r="E42" s="31" t="s">
        <v>1167</v>
      </c>
      <c r="F42" s="31" t="s">
        <v>1142</v>
      </c>
      <c r="G42" s="45" t="s">
        <v>1206</v>
      </c>
      <c r="H42" s="45" t="s">
        <v>1207</v>
      </c>
      <c r="I42" s="51">
        <v>24</v>
      </c>
      <c r="J42" s="27"/>
      <c r="K42" s="8" t="s">
        <v>17</v>
      </c>
    </row>
    <row r="43" s="68" customFormat="1" ht="54" spans="1:11">
      <c r="A43" s="8">
        <v>10</v>
      </c>
      <c r="B43" s="45" t="s">
        <v>1208</v>
      </c>
      <c r="C43" s="45" t="s">
        <v>146</v>
      </c>
      <c r="D43" s="45" t="s">
        <v>147</v>
      </c>
      <c r="E43" s="31" t="s">
        <v>915</v>
      </c>
      <c r="F43" s="31" t="s">
        <v>1209</v>
      </c>
      <c r="G43" s="45" t="s">
        <v>1206</v>
      </c>
      <c r="H43" s="45" t="s">
        <v>1207</v>
      </c>
      <c r="I43" s="51">
        <v>2.8477</v>
      </c>
      <c r="J43" s="27"/>
      <c r="K43" s="8" t="s">
        <v>18</v>
      </c>
    </row>
    <row r="44" s="68" customFormat="1" ht="54" spans="1:11">
      <c r="A44" s="8">
        <v>11</v>
      </c>
      <c r="B44" s="45" t="s">
        <v>1210</v>
      </c>
      <c r="C44" s="45" t="s">
        <v>130</v>
      </c>
      <c r="D44" s="45" t="s">
        <v>131</v>
      </c>
      <c r="E44" s="31" t="s">
        <v>1211</v>
      </c>
      <c r="F44" s="31" t="s">
        <v>1212</v>
      </c>
      <c r="G44" s="45" t="s">
        <v>1213</v>
      </c>
      <c r="H44" s="45" t="s">
        <v>1214</v>
      </c>
      <c r="I44" s="51">
        <v>43.9537</v>
      </c>
      <c r="J44" s="27"/>
      <c r="K44" s="8" t="s">
        <v>17</v>
      </c>
    </row>
    <row r="45" s="68" customFormat="1" ht="54" spans="1:11">
      <c r="A45" s="8">
        <v>12</v>
      </c>
      <c r="B45" s="45" t="s">
        <v>1215</v>
      </c>
      <c r="C45" s="45" t="s">
        <v>130</v>
      </c>
      <c r="D45" s="45" t="s">
        <v>131</v>
      </c>
      <c r="E45" s="31" t="s">
        <v>1216</v>
      </c>
      <c r="F45" s="31" t="s">
        <v>1162</v>
      </c>
      <c r="G45" s="45" t="s">
        <v>1213</v>
      </c>
      <c r="H45" s="45" t="s">
        <v>1214</v>
      </c>
      <c r="I45" s="51">
        <v>5.0307</v>
      </c>
      <c r="J45" s="27"/>
      <c r="K45" s="8" t="s">
        <v>18</v>
      </c>
    </row>
    <row r="46" s="68" customFormat="1" ht="54" spans="1:11">
      <c r="A46" s="8">
        <v>13</v>
      </c>
      <c r="B46" s="45" t="s">
        <v>1217</v>
      </c>
      <c r="C46" s="45" t="s">
        <v>161</v>
      </c>
      <c r="D46" s="45" t="s">
        <v>162</v>
      </c>
      <c r="E46" s="31" t="s">
        <v>1164</v>
      </c>
      <c r="F46" s="31" t="s">
        <v>1212</v>
      </c>
      <c r="G46" s="45" t="s">
        <v>1218</v>
      </c>
      <c r="H46" s="45" t="s">
        <v>1219</v>
      </c>
      <c r="I46" s="51">
        <v>37</v>
      </c>
      <c r="J46" s="27"/>
      <c r="K46" s="8" t="s">
        <v>17</v>
      </c>
    </row>
    <row r="47" s="68" customFormat="1" ht="54" spans="1:11">
      <c r="A47" s="8">
        <v>14</v>
      </c>
      <c r="B47" s="45" t="s">
        <v>1220</v>
      </c>
      <c r="C47" s="45" t="s">
        <v>161</v>
      </c>
      <c r="D47" s="45" t="s">
        <v>162</v>
      </c>
      <c r="E47" s="31" t="s">
        <v>1221</v>
      </c>
      <c r="F47" s="31" t="s">
        <v>1158</v>
      </c>
      <c r="G47" s="45" t="s">
        <v>1218</v>
      </c>
      <c r="H47" s="45" t="s">
        <v>1219</v>
      </c>
      <c r="I47" s="51">
        <v>14.8351</v>
      </c>
      <c r="J47" s="27"/>
      <c r="K47" s="8" t="s">
        <v>18</v>
      </c>
    </row>
    <row r="48" s="68" customFormat="1" ht="54" spans="1:11">
      <c r="A48" s="8">
        <v>15</v>
      </c>
      <c r="B48" s="45" t="s">
        <v>1222</v>
      </c>
      <c r="C48" s="45" t="s">
        <v>119</v>
      </c>
      <c r="D48" s="45" t="s">
        <v>120</v>
      </c>
      <c r="E48" s="31" t="s">
        <v>1223</v>
      </c>
      <c r="F48" s="31" t="s">
        <v>1224</v>
      </c>
      <c r="G48" s="45" t="s">
        <v>1225</v>
      </c>
      <c r="H48" s="45" t="s">
        <v>1226</v>
      </c>
      <c r="I48" s="51">
        <v>46</v>
      </c>
      <c r="J48" s="27"/>
      <c r="K48" s="8" t="s">
        <v>17</v>
      </c>
    </row>
    <row r="49" s="68" customFormat="1" ht="54" spans="1:11">
      <c r="A49" s="8">
        <v>16</v>
      </c>
      <c r="B49" s="45" t="s">
        <v>1227</v>
      </c>
      <c r="C49" s="45" t="s">
        <v>119</v>
      </c>
      <c r="D49" s="45" t="s">
        <v>120</v>
      </c>
      <c r="E49" s="31" t="s">
        <v>1141</v>
      </c>
      <c r="F49" s="31" t="s">
        <v>1142</v>
      </c>
      <c r="G49" s="45" t="s">
        <v>1225</v>
      </c>
      <c r="H49" s="45" t="s">
        <v>1226</v>
      </c>
      <c r="I49" s="51">
        <v>26.6052</v>
      </c>
      <c r="J49" s="27"/>
      <c r="K49" s="23" t="s">
        <v>1228</v>
      </c>
    </row>
    <row r="50" s="68" customFormat="1" ht="54" spans="1:11">
      <c r="A50" s="8">
        <v>17</v>
      </c>
      <c r="B50" s="45" t="s">
        <v>1229</v>
      </c>
      <c r="C50" s="45" t="s">
        <v>150</v>
      </c>
      <c r="D50" s="45" t="s">
        <v>151</v>
      </c>
      <c r="E50" s="31" t="s">
        <v>268</v>
      </c>
      <c r="F50" s="31" t="s">
        <v>1142</v>
      </c>
      <c r="G50" s="45" t="s">
        <v>1230</v>
      </c>
      <c r="H50" s="45" t="s">
        <v>1231</v>
      </c>
      <c r="I50" s="51">
        <v>37</v>
      </c>
      <c r="J50" s="27"/>
      <c r="K50" s="8" t="s">
        <v>17</v>
      </c>
    </row>
    <row r="51" s="68" customFormat="1" ht="54" spans="1:11">
      <c r="A51" s="8">
        <v>18</v>
      </c>
      <c r="B51" s="45" t="s">
        <v>1232</v>
      </c>
      <c r="C51" s="45" t="s">
        <v>150</v>
      </c>
      <c r="D51" s="45" t="s">
        <v>151</v>
      </c>
      <c r="E51" s="31" t="s">
        <v>1189</v>
      </c>
      <c r="F51" s="31" t="s">
        <v>1233</v>
      </c>
      <c r="G51" s="45" t="s">
        <v>1230</v>
      </c>
      <c r="H51" s="45" t="s">
        <v>1231</v>
      </c>
      <c r="I51" s="51">
        <v>12.6887</v>
      </c>
      <c r="J51" s="27"/>
      <c r="K51" s="8" t="s">
        <v>18</v>
      </c>
    </row>
    <row r="52" s="68" customFormat="1" ht="54" spans="1:11">
      <c r="A52" s="8">
        <v>19</v>
      </c>
      <c r="B52" s="45" t="s">
        <v>1234</v>
      </c>
      <c r="C52" s="45" t="s">
        <v>141</v>
      </c>
      <c r="D52" s="45" t="s">
        <v>142</v>
      </c>
      <c r="E52" s="31" t="s">
        <v>1141</v>
      </c>
      <c r="F52" s="31" t="s">
        <v>1142</v>
      </c>
      <c r="G52" s="45" t="s">
        <v>1195</v>
      </c>
      <c r="H52" s="45" t="s">
        <v>1235</v>
      </c>
      <c r="I52" s="51">
        <v>9.9904</v>
      </c>
      <c r="J52" s="27"/>
      <c r="K52" s="8" t="s">
        <v>17</v>
      </c>
    </row>
    <row r="53" s="68" customFormat="1" ht="54" spans="1:11">
      <c r="A53" s="8">
        <v>20</v>
      </c>
      <c r="B53" s="45" t="s">
        <v>1236</v>
      </c>
      <c r="C53" s="45" t="s">
        <v>141</v>
      </c>
      <c r="D53" s="45" t="s">
        <v>142</v>
      </c>
      <c r="E53" s="31" t="s">
        <v>1223</v>
      </c>
      <c r="F53" s="31" t="s">
        <v>1237</v>
      </c>
      <c r="G53" s="45" t="s">
        <v>1195</v>
      </c>
      <c r="H53" s="45" t="s">
        <v>1235</v>
      </c>
      <c r="I53" s="51">
        <v>0.51</v>
      </c>
      <c r="J53" s="27"/>
      <c r="K53" s="8" t="s">
        <v>18</v>
      </c>
    </row>
    <row r="54" s="68" customFormat="1" ht="54" spans="1:11">
      <c r="A54" s="8">
        <v>21</v>
      </c>
      <c r="B54" s="45" t="s">
        <v>1238</v>
      </c>
      <c r="C54" s="45" t="s">
        <v>135</v>
      </c>
      <c r="D54" s="45" t="s">
        <v>136</v>
      </c>
      <c r="E54" s="8" t="s">
        <v>114</v>
      </c>
      <c r="F54" s="8" t="s">
        <v>115</v>
      </c>
      <c r="G54" s="45" t="s">
        <v>1239</v>
      </c>
      <c r="H54" s="45" t="s">
        <v>1240</v>
      </c>
      <c r="I54" s="51">
        <v>30</v>
      </c>
      <c r="J54" s="27"/>
      <c r="K54" s="8" t="s">
        <v>17</v>
      </c>
    </row>
    <row r="55" s="68" customFormat="1" ht="54" spans="1:11">
      <c r="A55" s="8">
        <v>22</v>
      </c>
      <c r="B55" s="45" t="s">
        <v>1241</v>
      </c>
      <c r="C55" s="45" t="s">
        <v>135</v>
      </c>
      <c r="D55" s="45" t="s">
        <v>136</v>
      </c>
      <c r="E55" s="8" t="s">
        <v>114</v>
      </c>
      <c r="F55" s="8" t="s">
        <v>115</v>
      </c>
      <c r="G55" s="45" t="s">
        <v>1239</v>
      </c>
      <c r="H55" s="45" t="s">
        <v>1240</v>
      </c>
      <c r="I55" s="51">
        <v>1.3816</v>
      </c>
      <c r="J55" s="27"/>
      <c r="K55" s="8" t="s">
        <v>18</v>
      </c>
    </row>
    <row r="56" s="68" customFormat="1" ht="54" spans="1:11">
      <c r="A56" s="8">
        <v>23</v>
      </c>
      <c r="B56" s="45" t="s">
        <v>1242</v>
      </c>
      <c r="C56" s="45" t="s">
        <v>138</v>
      </c>
      <c r="D56" s="45" t="s">
        <v>139</v>
      </c>
      <c r="E56" s="8" t="s">
        <v>114</v>
      </c>
      <c r="F56" s="8" t="s">
        <v>115</v>
      </c>
      <c r="G56" s="45" t="s">
        <v>1243</v>
      </c>
      <c r="H56" s="45" t="s">
        <v>1235</v>
      </c>
      <c r="I56" s="51">
        <v>39.1377</v>
      </c>
      <c r="J56" s="27"/>
      <c r="K56" s="8" t="s">
        <v>17</v>
      </c>
    </row>
    <row r="57" s="68" customFormat="1" ht="54" spans="1:11">
      <c r="A57" s="8">
        <v>24</v>
      </c>
      <c r="B57" s="45" t="s">
        <v>1244</v>
      </c>
      <c r="C57" s="45" t="s">
        <v>138</v>
      </c>
      <c r="D57" s="45" t="s">
        <v>626</v>
      </c>
      <c r="E57" s="8" t="s">
        <v>114</v>
      </c>
      <c r="F57" s="8" t="s">
        <v>115</v>
      </c>
      <c r="G57" s="45" t="s">
        <v>1243</v>
      </c>
      <c r="H57" s="45" t="s">
        <v>1235</v>
      </c>
      <c r="I57" s="51">
        <v>2.075</v>
      </c>
      <c r="J57" s="27"/>
      <c r="K57" s="23" t="s">
        <v>1245</v>
      </c>
    </row>
    <row r="58" s="68" customFormat="1" ht="54" spans="1:11">
      <c r="A58" s="8">
        <v>25</v>
      </c>
      <c r="B58" s="45" t="s">
        <v>1246</v>
      </c>
      <c r="C58" s="45" t="s">
        <v>122</v>
      </c>
      <c r="D58" s="45" t="s">
        <v>123</v>
      </c>
      <c r="E58" s="8" t="s">
        <v>114</v>
      </c>
      <c r="F58" s="8" t="s">
        <v>115</v>
      </c>
      <c r="G58" s="45" t="s">
        <v>1195</v>
      </c>
      <c r="H58" s="45" t="s">
        <v>1247</v>
      </c>
      <c r="I58" s="51">
        <v>25</v>
      </c>
      <c r="J58" s="27"/>
      <c r="K58" s="8" t="s">
        <v>17</v>
      </c>
    </row>
    <row r="59" s="68" customFormat="1" ht="54" spans="1:11">
      <c r="A59" s="8">
        <v>26</v>
      </c>
      <c r="B59" s="45" t="s">
        <v>1248</v>
      </c>
      <c r="C59" s="45" t="s">
        <v>122</v>
      </c>
      <c r="D59" s="45" t="s">
        <v>123</v>
      </c>
      <c r="E59" s="8" t="s">
        <v>114</v>
      </c>
      <c r="F59" s="8" t="s">
        <v>115</v>
      </c>
      <c r="G59" s="45" t="s">
        <v>1195</v>
      </c>
      <c r="H59" s="45" t="s">
        <v>1247</v>
      </c>
      <c r="I59" s="51">
        <v>2.9573</v>
      </c>
      <c r="J59" s="27"/>
      <c r="K59" s="8" t="s">
        <v>18</v>
      </c>
    </row>
    <row r="60" s="67" customFormat="1" ht="18.75" spans="1:11">
      <c r="A60" s="80" t="s">
        <v>514</v>
      </c>
      <c r="B60" s="81" t="s">
        <v>1249</v>
      </c>
      <c r="C60" s="81"/>
      <c r="D60" s="81"/>
      <c r="E60" s="82"/>
      <c r="F60" s="83"/>
      <c r="G60" s="81"/>
      <c r="H60" s="81"/>
      <c r="I60" s="89">
        <f>SUM(I61:I73)</f>
        <v>796.641</v>
      </c>
      <c r="J60" s="89"/>
      <c r="K60" s="90"/>
    </row>
    <row r="61" s="68" customFormat="1" ht="54" spans="1:11">
      <c r="A61" s="8">
        <v>1</v>
      </c>
      <c r="B61" s="45" t="s">
        <v>1250</v>
      </c>
      <c r="C61" s="45" t="s">
        <v>70</v>
      </c>
      <c r="D61" s="45" t="s">
        <v>144</v>
      </c>
      <c r="E61" s="45" t="s">
        <v>114</v>
      </c>
      <c r="F61" s="45" t="s">
        <v>186</v>
      </c>
      <c r="G61" s="31" t="s">
        <v>89</v>
      </c>
      <c r="H61" s="31" t="s">
        <v>1251</v>
      </c>
      <c r="I61" s="51">
        <v>294.48</v>
      </c>
      <c r="J61" s="27"/>
      <c r="K61" s="23" t="s">
        <v>1252</v>
      </c>
    </row>
    <row r="62" s="68" customFormat="1" ht="54" spans="1:11">
      <c r="A62" s="8">
        <v>2</v>
      </c>
      <c r="B62" s="45" t="s">
        <v>1253</v>
      </c>
      <c r="C62" s="45" t="s">
        <v>171</v>
      </c>
      <c r="D62" s="45" t="s">
        <v>172</v>
      </c>
      <c r="E62" s="45" t="s">
        <v>114</v>
      </c>
      <c r="F62" s="45" t="s">
        <v>115</v>
      </c>
      <c r="G62" s="31" t="s">
        <v>89</v>
      </c>
      <c r="H62" s="31" t="s">
        <v>1254</v>
      </c>
      <c r="I62" s="51">
        <v>70.431</v>
      </c>
      <c r="J62" s="27"/>
      <c r="K62" s="23" t="s">
        <v>1255</v>
      </c>
    </row>
    <row r="63" s="68" customFormat="1" ht="54" spans="1:11">
      <c r="A63" s="8">
        <v>3</v>
      </c>
      <c r="B63" s="45" t="s">
        <v>1256</v>
      </c>
      <c r="C63" s="45" t="s">
        <v>125</v>
      </c>
      <c r="D63" s="45" t="s">
        <v>126</v>
      </c>
      <c r="E63" s="45" t="s">
        <v>1257</v>
      </c>
      <c r="F63" s="45" t="s">
        <v>115</v>
      </c>
      <c r="G63" s="31" t="s">
        <v>89</v>
      </c>
      <c r="H63" s="31" t="s">
        <v>1258</v>
      </c>
      <c r="I63" s="51">
        <v>27.87</v>
      </c>
      <c r="J63" s="27"/>
      <c r="K63" s="23" t="s">
        <v>1259</v>
      </c>
    </row>
    <row r="64" s="68" customFormat="1" ht="54" spans="1:11">
      <c r="A64" s="8">
        <v>4</v>
      </c>
      <c r="B64" s="45" t="s">
        <v>1260</v>
      </c>
      <c r="C64" s="45" t="s">
        <v>112</v>
      </c>
      <c r="D64" s="45" t="s">
        <v>113</v>
      </c>
      <c r="E64" s="45" t="s">
        <v>1105</v>
      </c>
      <c r="F64" s="45" t="s">
        <v>186</v>
      </c>
      <c r="G64" s="31" t="s">
        <v>89</v>
      </c>
      <c r="H64" s="31" t="s">
        <v>1261</v>
      </c>
      <c r="I64" s="51">
        <v>8.16</v>
      </c>
      <c r="J64" s="27"/>
      <c r="K64" s="23" t="s">
        <v>1262</v>
      </c>
    </row>
    <row r="65" s="68" customFormat="1" ht="54" spans="1:11">
      <c r="A65" s="8">
        <v>5</v>
      </c>
      <c r="B65" s="45" t="s">
        <v>1263</v>
      </c>
      <c r="C65" s="45" t="s">
        <v>146</v>
      </c>
      <c r="D65" s="45" t="s">
        <v>147</v>
      </c>
      <c r="E65" s="45" t="s">
        <v>114</v>
      </c>
      <c r="F65" s="45" t="s">
        <v>115</v>
      </c>
      <c r="G65" s="31" t="s">
        <v>89</v>
      </c>
      <c r="H65" s="31" t="s">
        <v>1264</v>
      </c>
      <c r="I65" s="51">
        <v>43.71</v>
      </c>
      <c r="J65" s="27"/>
      <c r="K65" s="23" t="s">
        <v>1265</v>
      </c>
    </row>
    <row r="66" s="68" customFormat="1" ht="54" spans="1:11">
      <c r="A66" s="8">
        <v>6</v>
      </c>
      <c r="B66" s="45" t="s">
        <v>1266</v>
      </c>
      <c r="C66" s="45" t="s">
        <v>130</v>
      </c>
      <c r="D66" s="45" t="s">
        <v>131</v>
      </c>
      <c r="E66" s="45" t="s">
        <v>542</v>
      </c>
      <c r="F66" s="45" t="s">
        <v>186</v>
      </c>
      <c r="G66" s="31" t="s">
        <v>89</v>
      </c>
      <c r="H66" s="31" t="s">
        <v>1267</v>
      </c>
      <c r="I66" s="51">
        <v>47.31</v>
      </c>
      <c r="J66" s="27"/>
      <c r="K66" s="23" t="s">
        <v>1268</v>
      </c>
    </row>
    <row r="67" s="68" customFormat="1" ht="54" spans="1:11">
      <c r="A67" s="8">
        <v>7</v>
      </c>
      <c r="B67" s="45" t="s">
        <v>1269</v>
      </c>
      <c r="C67" s="45" t="s">
        <v>161</v>
      </c>
      <c r="D67" s="45" t="s">
        <v>162</v>
      </c>
      <c r="E67" s="45" t="s">
        <v>114</v>
      </c>
      <c r="F67" s="45" t="s">
        <v>115</v>
      </c>
      <c r="G67" s="31" t="s">
        <v>89</v>
      </c>
      <c r="H67" s="31" t="s">
        <v>1270</v>
      </c>
      <c r="I67" s="51">
        <v>68.73</v>
      </c>
      <c r="J67" s="27"/>
      <c r="K67" s="23" t="s">
        <v>1271</v>
      </c>
    </row>
    <row r="68" s="68" customFormat="1" ht="54" spans="1:11">
      <c r="A68" s="8">
        <v>8</v>
      </c>
      <c r="B68" s="45" t="s">
        <v>1272</v>
      </c>
      <c r="C68" s="45" t="s">
        <v>119</v>
      </c>
      <c r="D68" s="45" t="s">
        <v>120</v>
      </c>
      <c r="E68" s="45" t="s">
        <v>114</v>
      </c>
      <c r="F68" s="45" t="s">
        <v>186</v>
      </c>
      <c r="G68" s="31" t="s">
        <v>89</v>
      </c>
      <c r="H68" s="31" t="s">
        <v>1273</v>
      </c>
      <c r="I68" s="51">
        <v>30</v>
      </c>
      <c r="J68" s="27"/>
      <c r="K68" s="8" t="s">
        <v>18</v>
      </c>
    </row>
    <row r="69" s="68" customFormat="1" ht="54" spans="1:11">
      <c r="A69" s="8">
        <v>9</v>
      </c>
      <c r="B69" s="45" t="s">
        <v>1274</v>
      </c>
      <c r="C69" s="45" t="s">
        <v>150</v>
      </c>
      <c r="D69" s="45" t="s">
        <v>151</v>
      </c>
      <c r="E69" s="45" t="s">
        <v>1275</v>
      </c>
      <c r="F69" s="45" t="s">
        <v>403</v>
      </c>
      <c r="G69" s="31" t="s">
        <v>89</v>
      </c>
      <c r="H69" s="31" t="s">
        <v>1276</v>
      </c>
      <c r="I69" s="51">
        <v>52.08</v>
      </c>
      <c r="J69" s="27"/>
      <c r="K69" s="23" t="s">
        <v>1277</v>
      </c>
    </row>
    <row r="70" s="68" customFormat="1" ht="54" spans="1:11">
      <c r="A70" s="8">
        <v>10</v>
      </c>
      <c r="B70" s="45" t="s">
        <v>1278</v>
      </c>
      <c r="C70" s="45" t="s">
        <v>141</v>
      </c>
      <c r="D70" s="45" t="s">
        <v>142</v>
      </c>
      <c r="E70" s="45" t="s">
        <v>114</v>
      </c>
      <c r="F70" s="45" t="s">
        <v>115</v>
      </c>
      <c r="G70" s="31" t="s">
        <v>89</v>
      </c>
      <c r="H70" s="31" t="s">
        <v>1279</v>
      </c>
      <c r="I70" s="51">
        <v>34.95</v>
      </c>
      <c r="J70" s="27"/>
      <c r="K70" s="23" t="s">
        <v>1280</v>
      </c>
    </row>
    <row r="71" s="68" customFormat="1" ht="54" spans="1:11">
      <c r="A71" s="8">
        <v>11</v>
      </c>
      <c r="B71" s="45" t="s">
        <v>1281</v>
      </c>
      <c r="C71" s="45" t="s">
        <v>135</v>
      </c>
      <c r="D71" s="45" t="s">
        <v>136</v>
      </c>
      <c r="E71" s="45" t="s">
        <v>1282</v>
      </c>
      <c r="F71" s="45" t="s">
        <v>1283</v>
      </c>
      <c r="G71" s="31" t="s">
        <v>89</v>
      </c>
      <c r="H71" s="31" t="s">
        <v>1284</v>
      </c>
      <c r="I71" s="51">
        <v>21.81</v>
      </c>
      <c r="J71" s="27"/>
      <c r="K71" s="23" t="s">
        <v>1285</v>
      </c>
    </row>
    <row r="72" s="68" customFormat="1" ht="54" spans="1:11">
      <c r="A72" s="8">
        <v>12</v>
      </c>
      <c r="B72" s="45" t="s">
        <v>1286</v>
      </c>
      <c r="C72" s="45" t="s">
        <v>138</v>
      </c>
      <c r="D72" s="45" t="s">
        <v>139</v>
      </c>
      <c r="E72" s="45" t="s">
        <v>114</v>
      </c>
      <c r="F72" s="45" t="s">
        <v>186</v>
      </c>
      <c r="G72" s="31" t="s">
        <v>89</v>
      </c>
      <c r="H72" s="31" t="s">
        <v>1287</v>
      </c>
      <c r="I72" s="51">
        <v>70.38</v>
      </c>
      <c r="J72" s="27"/>
      <c r="K72" s="23" t="s">
        <v>1288</v>
      </c>
    </row>
    <row r="73" s="68" customFormat="1" ht="54" spans="1:11">
      <c r="A73" s="8">
        <v>13</v>
      </c>
      <c r="B73" s="45" t="s">
        <v>1289</v>
      </c>
      <c r="C73" s="45" t="s">
        <v>122</v>
      </c>
      <c r="D73" s="45" t="s">
        <v>123</v>
      </c>
      <c r="E73" s="45" t="s">
        <v>114</v>
      </c>
      <c r="F73" s="45" t="s">
        <v>115</v>
      </c>
      <c r="G73" s="31" t="s">
        <v>89</v>
      </c>
      <c r="H73" s="31" t="s">
        <v>1290</v>
      </c>
      <c r="I73" s="51">
        <v>26.73</v>
      </c>
      <c r="J73" s="27"/>
      <c r="K73" s="23" t="s">
        <v>1291</v>
      </c>
    </row>
    <row r="74" s="67" customFormat="1" ht="37.5" spans="1:11">
      <c r="A74" s="80" t="s">
        <v>520</v>
      </c>
      <c r="B74" s="81" t="s">
        <v>1292</v>
      </c>
      <c r="C74" s="81"/>
      <c r="D74" s="81"/>
      <c r="E74" s="91"/>
      <c r="F74" s="91"/>
      <c r="G74" s="81"/>
      <c r="H74" s="81"/>
      <c r="I74" s="89">
        <f>SUM(I75:I76)</f>
        <v>1206.63</v>
      </c>
      <c r="J74" s="89"/>
      <c r="K74" s="80"/>
    </row>
    <row r="75" s="68" customFormat="1" ht="67.5" spans="1:11">
      <c r="A75" s="8">
        <v>1</v>
      </c>
      <c r="B75" s="31" t="s">
        <v>1293</v>
      </c>
      <c r="C75" s="8" t="s">
        <v>322</v>
      </c>
      <c r="D75" s="8" t="s">
        <v>1294</v>
      </c>
      <c r="E75" s="8" t="s">
        <v>114</v>
      </c>
      <c r="F75" s="8" t="s">
        <v>115</v>
      </c>
      <c r="G75" s="60" t="s">
        <v>1295</v>
      </c>
      <c r="H75" s="60" t="s">
        <v>1296</v>
      </c>
      <c r="I75" s="51">
        <v>381.6</v>
      </c>
      <c r="J75" s="61"/>
      <c r="K75" s="8" t="s">
        <v>1297</v>
      </c>
    </row>
    <row r="76" s="68" customFormat="1" ht="67.5" spans="1:11">
      <c r="A76" s="8">
        <v>2</v>
      </c>
      <c r="B76" s="31" t="s">
        <v>1298</v>
      </c>
      <c r="C76" s="8" t="s">
        <v>322</v>
      </c>
      <c r="D76" s="8" t="s">
        <v>1294</v>
      </c>
      <c r="E76" s="8" t="s">
        <v>114</v>
      </c>
      <c r="F76" s="8" t="s">
        <v>115</v>
      </c>
      <c r="G76" s="60" t="s">
        <v>1295</v>
      </c>
      <c r="H76" s="60" t="s">
        <v>1296</v>
      </c>
      <c r="I76" s="62">
        <v>825.03</v>
      </c>
      <c r="J76" s="61"/>
      <c r="K76" s="8" t="s">
        <v>1299</v>
      </c>
    </row>
    <row r="77" s="67" customFormat="1" ht="18.75" spans="1:11">
      <c r="A77" s="80" t="s">
        <v>970</v>
      </c>
      <c r="B77" s="81" t="s">
        <v>96</v>
      </c>
      <c r="C77" s="81"/>
      <c r="D77" s="81"/>
      <c r="E77" s="82"/>
      <c r="F77" s="83"/>
      <c r="G77" s="81"/>
      <c r="H77" s="81"/>
      <c r="I77" s="89">
        <f>SUM(I78:I94)</f>
        <v>694.6771</v>
      </c>
      <c r="J77" s="89"/>
      <c r="K77" s="80"/>
    </row>
    <row r="78" s="68" customFormat="1" ht="40.5" spans="1:12">
      <c r="A78" s="8">
        <v>1</v>
      </c>
      <c r="B78" s="45" t="s">
        <v>1300</v>
      </c>
      <c r="C78" s="45" t="s">
        <v>70</v>
      </c>
      <c r="D78" s="45" t="s">
        <v>144</v>
      </c>
      <c r="E78" s="31" t="s">
        <v>1301</v>
      </c>
      <c r="F78" s="31" t="s">
        <v>1302</v>
      </c>
      <c r="G78" s="63" t="s">
        <v>98</v>
      </c>
      <c r="H78" s="8" t="s">
        <v>100</v>
      </c>
      <c r="I78" s="51">
        <v>30.0491</v>
      </c>
      <c r="J78" s="27"/>
      <c r="K78" s="8" t="s">
        <v>283</v>
      </c>
      <c r="L78" s="93"/>
    </row>
    <row r="79" s="68" customFormat="1" ht="40.5" spans="1:12">
      <c r="A79" s="8">
        <v>2</v>
      </c>
      <c r="B79" s="45" t="s">
        <v>1303</v>
      </c>
      <c r="C79" s="45" t="s">
        <v>171</v>
      </c>
      <c r="D79" s="45" t="s">
        <v>172</v>
      </c>
      <c r="E79" s="31" t="s">
        <v>1189</v>
      </c>
      <c r="F79" s="31" t="s">
        <v>1304</v>
      </c>
      <c r="G79" s="63" t="s">
        <v>98</v>
      </c>
      <c r="H79" s="8" t="s">
        <v>100</v>
      </c>
      <c r="I79" s="51">
        <v>16.3143</v>
      </c>
      <c r="J79" s="27"/>
      <c r="K79" s="8" t="s">
        <v>283</v>
      </c>
      <c r="L79" s="93"/>
    </row>
    <row r="80" s="68" customFormat="1" ht="40.5" spans="1:12">
      <c r="A80" s="8">
        <v>3</v>
      </c>
      <c r="B80" s="45" t="s">
        <v>1305</v>
      </c>
      <c r="C80" s="45" t="s">
        <v>125</v>
      </c>
      <c r="D80" s="45" t="s">
        <v>126</v>
      </c>
      <c r="E80" s="31" t="s">
        <v>1151</v>
      </c>
      <c r="F80" s="31" t="s">
        <v>1306</v>
      </c>
      <c r="G80" s="63" t="s">
        <v>98</v>
      </c>
      <c r="H80" s="8" t="s">
        <v>100</v>
      </c>
      <c r="I80" s="51">
        <v>1.2</v>
      </c>
      <c r="J80" s="27"/>
      <c r="K80" s="8" t="s">
        <v>283</v>
      </c>
      <c r="L80" s="93"/>
    </row>
    <row r="81" s="68" customFormat="1" ht="40.5" spans="1:12">
      <c r="A81" s="8">
        <v>4</v>
      </c>
      <c r="B81" s="45" t="s">
        <v>1307</v>
      </c>
      <c r="C81" s="45" t="s">
        <v>112</v>
      </c>
      <c r="D81" s="45" t="s">
        <v>113</v>
      </c>
      <c r="E81" s="31" t="s">
        <v>197</v>
      </c>
      <c r="F81" s="31" t="s">
        <v>1306</v>
      </c>
      <c r="G81" s="63" t="s">
        <v>98</v>
      </c>
      <c r="H81" s="8" t="s">
        <v>100</v>
      </c>
      <c r="I81" s="51">
        <v>7</v>
      </c>
      <c r="J81" s="27"/>
      <c r="K81" s="8" t="s">
        <v>283</v>
      </c>
      <c r="L81" s="93"/>
    </row>
    <row r="82" s="68" customFormat="1" ht="40.5" spans="1:12">
      <c r="A82" s="8">
        <v>5</v>
      </c>
      <c r="B82" s="45" t="s">
        <v>1308</v>
      </c>
      <c r="C82" s="45" t="s">
        <v>146</v>
      </c>
      <c r="D82" s="45" t="s">
        <v>147</v>
      </c>
      <c r="E82" s="31" t="s">
        <v>1309</v>
      </c>
      <c r="F82" s="31" t="s">
        <v>1310</v>
      </c>
      <c r="G82" s="63" t="s">
        <v>98</v>
      </c>
      <c r="H82" s="8" t="s">
        <v>100</v>
      </c>
      <c r="I82" s="51">
        <v>20.4429</v>
      </c>
      <c r="J82" s="27"/>
      <c r="K82" s="8" t="s">
        <v>283</v>
      </c>
      <c r="L82" s="93"/>
    </row>
    <row r="83" s="68" customFormat="1" ht="40.5" spans="1:12">
      <c r="A83" s="8">
        <v>6</v>
      </c>
      <c r="B83" s="45" t="s">
        <v>1311</v>
      </c>
      <c r="C83" s="45" t="s">
        <v>568</v>
      </c>
      <c r="D83" s="45" t="s">
        <v>136</v>
      </c>
      <c r="E83" s="31" t="s">
        <v>1164</v>
      </c>
      <c r="F83" s="31" t="s">
        <v>1312</v>
      </c>
      <c r="G83" s="63" t="s">
        <v>98</v>
      </c>
      <c r="H83" s="8" t="s">
        <v>100</v>
      </c>
      <c r="I83" s="51">
        <v>27.46</v>
      </c>
      <c r="J83" s="27"/>
      <c r="K83" s="8" t="s">
        <v>283</v>
      </c>
      <c r="L83" s="93"/>
    </row>
    <row r="84" s="68" customFormat="1" ht="40.5" spans="1:12">
      <c r="A84" s="8">
        <v>7</v>
      </c>
      <c r="B84" s="45" t="s">
        <v>1313</v>
      </c>
      <c r="C84" s="45" t="s">
        <v>291</v>
      </c>
      <c r="D84" s="45" t="s">
        <v>136</v>
      </c>
      <c r="E84" s="31" t="s">
        <v>1164</v>
      </c>
      <c r="F84" s="31" t="s">
        <v>1314</v>
      </c>
      <c r="G84" s="63" t="s">
        <v>98</v>
      </c>
      <c r="H84" s="8" t="s">
        <v>100</v>
      </c>
      <c r="I84" s="51">
        <v>67.32</v>
      </c>
      <c r="J84" s="27"/>
      <c r="K84" s="8" t="s">
        <v>283</v>
      </c>
      <c r="L84" s="93"/>
    </row>
    <row r="85" s="68" customFormat="1" ht="40.5" spans="1:12">
      <c r="A85" s="8">
        <v>8</v>
      </c>
      <c r="B85" s="45" t="s">
        <v>1315</v>
      </c>
      <c r="C85" s="45" t="s">
        <v>310</v>
      </c>
      <c r="D85" s="45" t="s">
        <v>190</v>
      </c>
      <c r="E85" s="31" t="s">
        <v>1316</v>
      </c>
      <c r="F85" s="31" t="s">
        <v>1317</v>
      </c>
      <c r="G85" s="63" t="s">
        <v>98</v>
      </c>
      <c r="H85" s="8" t="s">
        <v>100</v>
      </c>
      <c r="I85" s="51">
        <v>45.09</v>
      </c>
      <c r="J85" s="27"/>
      <c r="K85" s="8" t="s">
        <v>283</v>
      </c>
      <c r="L85" s="93"/>
    </row>
    <row r="86" s="68" customFormat="1" ht="40.5" spans="1:12">
      <c r="A86" s="8">
        <v>9</v>
      </c>
      <c r="B86" s="45" t="s">
        <v>1318</v>
      </c>
      <c r="C86" s="45" t="s">
        <v>322</v>
      </c>
      <c r="D86" s="45" t="s">
        <v>190</v>
      </c>
      <c r="E86" s="31" t="s">
        <v>1319</v>
      </c>
      <c r="F86" s="31" t="s">
        <v>1320</v>
      </c>
      <c r="G86" s="63" t="s">
        <v>98</v>
      </c>
      <c r="H86" s="8" t="s">
        <v>100</v>
      </c>
      <c r="I86" s="51">
        <v>286.1519</v>
      </c>
      <c r="J86" s="27"/>
      <c r="K86" s="8" t="s">
        <v>283</v>
      </c>
      <c r="L86" s="93"/>
    </row>
    <row r="87" s="68" customFormat="1" ht="40.5" spans="1:12">
      <c r="A87" s="8">
        <v>10</v>
      </c>
      <c r="B87" s="45" t="s">
        <v>1321</v>
      </c>
      <c r="C87" s="45" t="s">
        <v>130</v>
      </c>
      <c r="D87" s="45" t="s">
        <v>131</v>
      </c>
      <c r="E87" s="31" t="s">
        <v>1322</v>
      </c>
      <c r="F87" s="31" t="s">
        <v>1323</v>
      </c>
      <c r="G87" s="63" t="s">
        <v>98</v>
      </c>
      <c r="H87" s="8" t="s">
        <v>100</v>
      </c>
      <c r="I87" s="51">
        <v>12.3048</v>
      </c>
      <c r="J87" s="27"/>
      <c r="K87" s="8" t="s">
        <v>283</v>
      </c>
      <c r="L87" s="93"/>
    </row>
    <row r="88" s="68" customFormat="1" ht="40.5" spans="1:12">
      <c r="A88" s="8">
        <v>11</v>
      </c>
      <c r="B88" s="45" t="s">
        <v>1324</v>
      </c>
      <c r="C88" s="45" t="s">
        <v>161</v>
      </c>
      <c r="D88" s="45" t="s">
        <v>162</v>
      </c>
      <c r="E88" s="31" t="s">
        <v>1167</v>
      </c>
      <c r="F88" s="31" t="s">
        <v>1182</v>
      </c>
      <c r="G88" s="63" t="s">
        <v>98</v>
      </c>
      <c r="H88" s="8" t="s">
        <v>100</v>
      </c>
      <c r="I88" s="51">
        <v>65</v>
      </c>
      <c r="J88" s="27"/>
      <c r="K88" s="8" t="s">
        <v>283</v>
      </c>
      <c r="L88" s="93"/>
    </row>
    <row r="89" s="68" customFormat="1" ht="40.5" spans="1:12">
      <c r="A89" s="8">
        <v>12</v>
      </c>
      <c r="B89" s="45" t="s">
        <v>1325</v>
      </c>
      <c r="C89" s="45" t="s">
        <v>119</v>
      </c>
      <c r="D89" s="45" t="s">
        <v>775</v>
      </c>
      <c r="E89" s="31" t="s">
        <v>1211</v>
      </c>
      <c r="F89" s="31" t="s">
        <v>1158</v>
      </c>
      <c r="G89" s="63" t="s">
        <v>98</v>
      </c>
      <c r="H89" s="8" t="s">
        <v>100</v>
      </c>
      <c r="I89" s="51">
        <v>2.82</v>
      </c>
      <c r="J89" s="27"/>
      <c r="K89" s="8" t="s">
        <v>283</v>
      </c>
      <c r="L89" s="93"/>
    </row>
    <row r="90" s="68" customFormat="1" ht="40.5" spans="1:12">
      <c r="A90" s="8">
        <v>13</v>
      </c>
      <c r="B90" s="45" t="s">
        <v>1326</v>
      </c>
      <c r="C90" s="45" t="s">
        <v>150</v>
      </c>
      <c r="D90" s="45" t="s">
        <v>691</v>
      </c>
      <c r="E90" s="31" t="s">
        <v>1164</v>
      </c>
      <c r="F90" s="31" t="s">
        <v>1327</v>
      </c>
      <c r="G90" s="63" t="s">
        <v>98</v>
      </c>
      <c r="H90" s="8" t="s">
        <v>100</v>
      </c>
      <c r="I90" s="51">
        <v>3.82</v>
      </c>
      <c r="J90" s="27"/>
      <c r="K90" s="8" t="s">
        <v>283</v>
      </c>
      <c r="L90" s="93"/>
    </row>
    <row r="91" s="68" customFormat="1" ht="40.5" spans="1:12">
      <c r="A91" s="8">
        <v>14</v>
      </c>
      <c r="B91" s="45" t="s">
        <v>1328</v>
      </c>
      <c r="C91" s="45" t="s">
        <v>141</v>
      </c>
      <c r="D91" s="45" t="s">
        <v>142</v>
      </c>
      <c r="E91" s="31" t="s">
        <v>1141</v>
      </c>
      <c r="F91" s="31" t="s">
        <v>1301</v>
      </c>
      <c r="G91" s="63" t="s">
        <v>98</v>
      </c>
      <c r="H91" s="8" t="s">
        <v>100</v>
      </c>
      <c r="I91" s="51">
        <v>22.2841</v>
      </c>
      <c r="J91" s="27"/>
      <c r="K91" s="8" t="s">
        <v>283</v>
      </c>
      <c r="L91" s="93"/>
    </row>
    <row r="92" s="68" customFormat="1" ht="40.5" spans="1:12">
      <c r="A92" s="8">
        <v>15</v>
      </c>
      <c r="B92" s="45" t="s">
        <v>1329</v>
      </c>
      <c r="C92" s="45" t="s">
        <v>135</v>
      </c>
      <c r="D92" s="45" t="s">
        <v>723</v>
      </c>
      <c r="E92" s="31" t="s">
        <v>1141</v>
      </c>
      <c r="F92" s="31" t="s">
        <v>1323</v>
      </c>
      <c r="G92" s="63" t="s">
        <v>98</v>
      </c>
      <c r="H92" s="8" t="s">
        <v>100</v>
      </c>
      <c r="I92" s="51">
        <v>50.6</v>
      </c>
      <c r="J92" s="27"/>
      <c r="K92" s="8" t="s">
        <v>283</v>
      </c>
      <c r="L92" s="93"/>
    </row>
    <row r="93" s="68" customFormat="1" ht="40.5" spans="1:12">
      <c r="A93" s="8">
        <v>16</v>
      </c>
      <c r="B93" s="45" t="s">
        <v>1330</v>
      </c>
      <c r="C93" s="45" t="s">
        <v>138</v>
      </c>
      <c r="D93" s="45" t="s">
        <v>139</v>
      </c>
      <c r="E93" s="31" t="s">
        <v>1275</v>
      </c>
      <c r="F93" s="31" t="s">
        <v>1302</v>
      </c>
      <c r="G93" s="63" t="s">
        <v>98</v>
      </c>
      <c r="H93" s="8" t="s">
        <v>100</v>
      </c>
      <c r="I93" s="51">
        <v>3.74</v>
      </c>
      <c r="J93" s="27"/>
      <c r="K93" s="8" t="s">
        <v>283</v>
      </c>
      <c r="L93" s="93"/>
    </row>
    <row r="94" s="68" customFormat="1" ht="40.5" spans="1:11">
      <c r="A94" s="8">
        <v>17</v>
      </c>
      <c r="B94" s="45" t="s">
        <v>1331</v>
      </c>
      <c r="C94" s="45" t="s">
        <v>982</v>
      </c>
      <c r="D94" s="45" t="s">
        <v>190</v>
      </c>
      <c r="E94" s="45" t="s">
        <v>428</v>
      </c>
      <c r="F94" s="45" t="s">
        <v>1332</v>
      </c>
      <c r="G94" s="45" t="s">
        <v>281</v>
      </c>
      <c r="H94" s="8" t="s">
        <v>100</v>
      </c>
      <c r="I94" s="51">
        <v>33.08</v>
      </c>
      <c r="J94" s="52"/>
      <c r="K94" s="94" t="s">
        <v>283</v>
      </c>
    </row>
    <row r="100" spans="6:6">
      <c r="F100" s="92"/>
    </row>
  </sheetData>
  <autoFilter ref="A4:L94">
    <extLst/>
  </autoFilter>
  <mergeCells count="11">
    <mergeCell ref="A2:I2"/>
    <mergeCell ref="E3:F3"/>
    <mergeCell ref="A3:A4"/>
    <mergeCell ref="B3:B4"/>
    <mergeCell ref="C3:C4"/>
    <mergeCell ref="D3:D4"/>
    <mergeCell ref="G3:G4"/>
    <mergeCell ref="H3:H4"/>
    <mergeCell ref="I3:I4"/>
    <mergeCell ref="J3:J4"/>
    <mergeCell ref="K3:K4"/>
  </mergeCells>
  <pageMargins left="0.751388888888889" right="0.751388888888889" top="1" bottom="1" header="0.5" footer="0.5"/>
  <pageSetup paperSize="9" scale="89" fitToHeight="0" orientation="landscape" horizontalDpi="600"/>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S371"/>
  <sheetViews>
    <sheetView workbookViewId="0">
      <selection activeCell="P78" sqref="P78:P270"/>
    </sheetView>
  </sheetViews>
  <sheetFormatPr defaultColWidth="14.375" defaultRowHeight="19" customHeight="1"/>
  <cols>
    <col min="1" max="2" width="12.875" customWidth="1"/>
    <col min="3" max="3" width="7.125" customWidth="1"/>
    <col min="4" max="4" width="34.625" customWidth="1"/>
    <col min="5" max="5" width="14.375" customWidth="1"/>
    <col min="6" max="10" width="14.375" hidden="1" customWidth="1"/>
    <col min="11" max="11" width="14.375" customWidth="1"/>
    <col min="12" max="12" width="8.125" customWidth="1"/>
    <col min="13" max="13" width="24.75" style="3" customWidth="1"/>
    <col min="14" max="14" width="12" style="3" customWidth="1"/>
    <col min="15" max="15" width="11.625" style="4" customWidth="1"/>
    <col min="16" max="16" width="14.375" style="4" customWidth="1"/>
    <col min="17" max="19" width="11.625" style="4" customWidth="1"/>
    <col min="20" max="16383" width="14.375" customWidth="1"/>
  </cols>
  <sheetData>
    <row r="1" customHeight="1" spans="16:19">
      <c r="P1" s="11">
        <f>P2-P5</f>
        <v>6.49999747110996e-5</v>
      </c>
      <c r="Q1" s="11">
        <f>Q2-Q5</f>
        <v>-0.0047999999997046</v>
      </c>
      <c r="R1" s="11">
        <f>R2-R5</f>
        <v>0.00260500000013053</v>
      </c>
      <c r="S1" s="11">
        <f>S2-S5</f>
        <v>0.00124899999991612</v>
      </c>
    </row>
    <row r="2" customHeight="1" spans="16:19">
      <c r="P2" s="4">
        <v>25137</v>
      </c>
      <c r="Q2" s="4">
        <v>7444</v>
      </c>
      <c r="R2" s="4">
        <v>2280.75</v>
      </c>
      <c r="S2" s="4">
        <v>2054</v>
      </c>
    </row>
    <row r="3" customHeight="1" spans="3:19">
      <c r="C3" s="5" t="s">
        <v>103</v>
      </c>
      <c r="D3" s="5" t="s">
        <v>4</v>
      </c>
      <c r="E3" s="5" t="s">
        <v>104</v>
      </c>
      <c r="F3" s="5" t="s">
        <v>6</v>
      </c>
      <c r="G3" s="5" t="s">
        <v>7</v>
      </c>
      <c r="H3" s="5"/>
      <c r="I3" s="5" t="s">
        <v>105</v>
      </c>
      <c r="J3" s="5" t="s">
        <v>10</v>
      </c>
      <c r="K3" s="12" t="s">
        <v>106</v>
      </c>
      <c r="L3" s="13" t="s">
        <v>13</v>
      </c>
      <c r="M3" s="14" t="s">
        <v>13</v>
      </c>
      <c r="N3" s="14"/>
      <c r="O3" s="15"/>
      <c r="P3" s="15" t="s">
        <v>1333</v>
      </c>
      <c r="Q3" s="15" t="s">
        <v>1334</v>
      </c>
      <c r="R3" s="15" t="s">
        <v>1335</v>
      </c>
      <c r="S3" s="15" t="s">
        <v>1336</v>
      </c>
    </row>
    <row r="4" customHeight="1" spans="3:19">
      <c r="C4" s="5"/>
      <c r="D4" s="5"/>
      <c r="E4" s="5"/>
      <c r="F4" s="5"/>
      <c r="G4" s="5" t="s">
        <v>107</v>
      </c>
      <c r="H4" s="5" t="s">
        <v>108</v>
      </c>
      <c r="I4" s="5"/>
      <c r="J4" s="5"/>
      <c r="K4" s="12"/>
      <c r="L4" s="13"/>
      <c r="M4" s="14"/>
      <c r="N4" s="14"/>
      <c r="O4" s="15"/>
      <c r="P4" s="15"/>
      <c r="Q4" s="15"/>
      <c r="R4" s="15"/>
      <c r="S4" s="15"/>
    </row>
    <row r="5" s="1" customFormat="1" ht="18" customHeight="1" spans="3:19">
      <c r="C5" s="5"/>
      <c r="D5" s="5"/>
      <c r="E5" s="5"/>
      <c r="F5" s="5"/>
      <c r="G5" s="5"/>
      <c r="H5" s="5"/>
      <c r="I5" s="5"/>
      <c r="J5" s="5"/>
      <c r="K5" s="12"/>
      <c r="L5" s="13"/>
      <c r="M5" s="14"/>
      <c r="N5" s="14"/>
      <c r="O5" s="15">
        <f>SUM(O6:O371)</f>
        <v>36915.750881</v>
      </c>
      <c r="P5" s="15">
        <f>SUM(P6:P371)</f>
        <v>25136.999935</v>
      </c>
      <c r="Q5" s="15">
        <f>SUM(Q6:Q371)</f>
        <v>7444.0048</v>
      </c>
      <c r="R5" s="15">
        <f>SUM(R6:R371)</f>
        <v>2280.747395</v>
      </c>
      <c r="S5" s="15">
        <f>SUM(S6:S371)</f>
        <v>2053.998751</v>
      </c>
    </row>
    <row r="6" s="2" customFormat="1" hidden="1" customHeight="1" spans="1:19">
      <c r="A6" s="2" t="s">
        <v>1337</v>
      </c>
      <c r="B6" s="2" t="s">
        <v>1338</v>
      </c>
      <c r="C6" s="6">
        <v>1</v>
      </c>
      <c r="D6" s="7" t="s">
        <v>111</v>
      </c>
      <c r="E6" s="8" t="s">
        <v>112</v>
      </c>
      <c r="F6" s="8" t="s">
        <v>113</v>
      </c>
      <c r="G6" s="9" t="s">
        <v>114</v>
      </c>
      <c r="H6" s="9" t="s">
        <v>115</v>
      </c>
      <c r="I6" s="9" t="s">
        <v>116</v>
      </c>
      <c r="J6" s="9" t="s">
        <v>117</v>
      </c>
      <c r="K6" s="16">
        <v>37.5664</v>
      </c>
      <c r="L6" s="7"/>
      <c r="M6" s="17" t="s">
        <v>17</v>
      </c>
      <c r="N6" s="17">
        <f>K6-O6</f>
        <v>0</v>
      </c>
      <c r="O6" s="18">
        <f t="shared" ref="O6:O69" si="0">SUM(P6:S6)</f>
        <v>37.5664</v>
      </c>
      <c r="P6" s="19">
        <f>K6</f>
        <v>37.5664</v>
      </c>
      <c r="Q6" s="19"/>
      <c r="R6" s="19"/>
      <c r="S6" s="19"/>
    </row>
    <row r="7" s="2" customFormat="1" hidden="1" customHeight="1" spans="1:19">
      <c r="A7" s="2" t="s">
        <v>1337</v>
      </c>
      <c r="B7" s="2" t="s">
        <v>1338</v>
      </c>
      <c r="C7" s="6">
        <v>2</v>
      </c>
      <c r="D7" s="7" t="s">
        <v>118</v>
      </c>
      <c r="E7" s="8" t="s">
        <v>119</v>
      </c>
      <c r="F7" s="8" t="s">
        <v>120</v>
      </c>
      <c r="G7" s="9" t="s">
        <v>114</v>
      </c>
      <c r="H7" s="9" t="s">
        <v>115</v>
      </c>
      <c r="I7" s="9" t="s">
        <v>116</v>
      </c>
      <c r="J7" s="9" t="s">
        <v>117</v>
      </c>
      <c r="K7" s="16">
        <v>308</v>
      </c>
      <c r="L7" s="7"/>
      <c r="M7" s="17" t="s">
        <v>17</v>
      </c>
      <c r="N7" s="17">
        <f t="shared" ref="N7:N70" si="1">K7-O7</f>
        <v>0</v>
      </c>
      <c r="O7" s="18">
        <f t="shared" si="0"/>
        <v>308</v>
      </c>
      <c r="P7" s="19">
        <f>K7</f>
        <v>308</v>
      </c>
      <c r="Q7" s="19"/>
      <c r="R7" s="19"/>
      <c r="S7" s="19"/>
    </row>
    <row r="8" s="2" customFormat="1" hidden="1" customHeight="1" spans="1:19">
      <c r="A8" s="2" t="s">
        <v>1337</v>
      </c>
      <c r="B8" s="2" t="s">
        <v>1338</v>
      </c>
      <c r="C8" s="6">
        <v>3</v>
      </c>
      <c r="D8" s="7" t="s">
        <v>121</v>
      </c>
      <c r="E8" s="8" t="s">
        <v>122</v>
      </c>
      <c r="F8" s="8" t="s">
        <v>123</v>
      </c>
      <c r="G8" s="9" t="s">
        <v>114</v>
      </c>
      <c r="H8" s="9" t="s">
        <v>115</v>
      </c>
      <c r="I8" s="9" t="s">
        <v>116</v>
      </c>
      <c r="J8" s="9" t="s">
        <v>117</v>
      </c>
      <c r="K8" s="16">
        <v>99</v>
      </c>
      <c r="L8" s="7"/>
      <c r="M8" s="17" t="s">
        <v>17</v>
      </c>
      <c r="N8" s="17">
        <f t="shared" si="1"/>
        <v>0</v>
      </c>
      <c r="O8" s="18">
        <f t="shared" si="0"/>
        <v>99</v>
      </c>
      <c r="P8" s="19">
        <f>K8</f>
        <v>99</v>
      </c>
      <c r="Q8" s="19"/>
      <c r="R8" s="19"/>
      <c r="S8" s="19"/>
    </row>
    <row r="9" s="2" customFormat="1" hidden="1" customHeight="1" spans="1:19">
      <c r="A9" s="2" t="s">
        <v>1337</v>
      </c>
      <c r="B9" s="2" t="s">
        <v>1338</v>
      </c>
      <c r="C9" s="6">
        <v>4</v>
      </c>
      <c r="D9" s="7" t="s">
        <v>1339</v>
      </c>
      <c r="E9" s="8" t="s">
        <v>125</v>
      </c>
      <c r="F9" s="8" t="s">
        <v>126</v>
      </c>
      <c r="G9" s="9" t="s">
        <v>114</v>
      </c>
      <c r="H9" s="9" t="s">
        <v>115</v>
      </c>
      <c r="I9" s="9" t="s">
        <v>116</v>
      </c>
      <c r="J9" s="9" t="s">
        <v>117</v>
      </c>
      <c r="K9" s="16">
        <v>44</v>
      </c>
      <c r="L9" s="7"/>
      <c r="M9" s="17" t="s">
        <v>17</v>
      </c>
      <c r="N9" s="17">
        <f t="shared" si="1"/>
        <v>0</v>
      </c>
      <c r="O9" s="18">
        <f t="shared" si="0"/>
        <v>44</v>
      </c>
      <c r="P9" s="19">
        <f>K9</f>
        <v>44</v>
      </c>
      <c r="Q9" s="19"/>
      <c r="R9" s="19"/>
      <c r="S9" s="19"/>
    </row>
    <row r="10" s="2" customFormat="1" hidden="1" customHeight="1" spans="1:19">
      <c r="A10" s="2" t="s">
        <v>1337</v>
      </c>
      <c r="B10" s="2" t="s">
        <v>1338</v>
      </c>
      <c r="C10" s="6">
        <v>5</v>
      </c>
      <c r="D10" s="7" t="s">
        <v>127</v>
      </c>
      <c r="E10" s="8" t="s">
        <v>122</v>
      </c>
      <c r="F10" s="8" t="s">
        <v>123</v>
      </c>
      <c r="G10" s="9" t="s">
        <v>114</v>
      </c>
      <c r="H10" s="9" t="s">
        <v>115</v>
      </c>
      <c r="I10" s="9" t="s">
        <v>116</v>
      </c>
      <c r="J10" s="9" t="s">
        <v>117</v>
      </c>
      <c r="K10" s="16">
        <v>204.9716</v>
      </c>
      <c r="L10" s="7"/>
      <c r="M10" s="20" t="s">
        <v>128</v>
      </c>
      <c r="N10" s="17">
        <f t="shared" si="1"/>
        <v>0</v>
      </c>
      <c r="O10" s="18">
        <f t="shared" si="0"/>
        <v>204.9716</v>
      </c>
      <c r="P10" s="19">
        <v>99.9716</v>
      </c>
      <c r="Q10" s="19">
        <v>105</v>
      </c>
      <c r="R10" s="19"/>
      <c r="S10" s="19"/>
    </row>
    <row r="11" s="2" customFormat="1" hidden="1" customHeight="1" spans="1:19">
      <c r="A11" s="2" t="s">
        <v>1337</v>
      </c>
      <c r="B11" s="2" t="s">
        <v>1338</v>
      </c>
      <c r="C11" s="6">
        <v>6</v>
      </c>
      <c r="D11" s="7" t="s">
        <v>129</v>
      </c>
      <c r="E11" s="8" t="s">
        <v>130</v>
      </c>
      <c r="F11" s="8" t="s">
        <v>131</v>
      </c>
      <c r="G11" s="9" t="s">
        <v>114</v>
      </c>
      <c r="H11" s="9" t="s">
        <v>115</v>
      </c>
      <c r="I11" s="9" t="s">
        <v>116</v>
      </c>
      <c r="J11" s="9" t="s">
        <v>117</v>
      </c>
      <c r="K11" s="16">
        <v>365.5562</v>
      </c>
      <c r="L11" s="7"/>
      <c r="M11" s="20" t="s">
        <v>132</v>
      </c>
      <c r="N11" s="17">
        <f t="shared" si="1"/>
        <v>0</v>
      </c>
      <c r="O11" s="18">
        <f t="shared" si="0"/>
        <v>365.5562</v>
      </c>
      <c r="P11" s="19">
        <v>49.5893</v>
      </c>
      <c r="Q11" s="19">
        <v>314.1937</v>
      </c>
      <c r="R11" s="19">
        <v>1.7732</v>
      </c>
      <c r="S11" s="19"/>
    </row>
    <row r="12" s="2" customFormat="1" hidden="1" customHeight="1" spans="1:19">
      <c r="A12" s="2" t="s">
        <v>1337</v>
      </c>
      <c r="B12" s="2" t="s">
        <v>1338</v>
      </c>
      <c r="C12" s="6">
        <v>7</v>
      </c>
      <c r="D12" s="7" t="s">
        <v>133</v>
      </c>
      <c r="E12" s="8" t="s">
        <v>130</v>
      </c>
      <c r="F12" s="8" t="s">
        <v>131</v>
      </c>
      <c r="G12" s="9" t="s">
        <v>114</v>
      </c>
      <c r="H12" s="9" t="s">
        <v>115</v>
      </c>
      <c r="I12" s="9" t="s">
        <v>116</v>
      </c>
      <c r="J12" s="9" t="s">
        <v>117</v>
      </c>
      <c r="K12" s="16">
        <v>261.9764</v>
      </c>
      <c r="L12" s="7"/>
      <c r="M12" s="17" t="s">
        <v>17</v>
      </c>
      <c r="N12" s="17">
        <f t="shared" si="1"/>
        <v>0</v>
      </c>
      <c r="O12" s="18">
        <f t="shared" si="0"/>
        <v>261.9764</v>
      </c>
      <c r="P12" s="19">
        <f>K12</f>
        <v>261.9764</v>
      </c>
      <c r="Q12" s="19"/>
      <c r="R12" s="19"/>
      <c r="S12" s="19"/>
    </row>
    <row r="13" s="2" customFormat="1" hidden="1" customHeight="1" spans="1:19">
      <c r="A13" s="2" t="s">
        <v>1337</v>
      </c>
      <c r="B13" s="2" t="s">
        <v>1338</v>
      </c>
      <c r="C13" s="6">
        <v>8</v>
      </c>
      <c r="D13" s="7" t="s">
        <v>134</v>
      </c>
      <c r="E13" s="8" t="s">
        <v>135</v>
      </c>
      <c r="F13" s="8" t="s">
        <v>136</v>
      </c>
      <c r="G13" s="9" t="s">
        <v>114</v>
      </c>
      <c r="H13" s="9" t="s">
        <v>115</v>
      </c>
      <c r="I13" s="9" t="s">
        <v>116</v>
      </c>
      <c r="J13" s="9" t="s">
        <v>117</v>
      </c>
      <c r="K13" s="16">
        <v>118</v>
      </c>
      <c r="L13" s="7"/>
      <c r="M13" s="17" t="s">
        <v>17</v>
      </c>
      <c r="N13" s="17">
        <f t="shared" si="1"/>
        <v>0</v>
      </c>
      <c r="O13" s="18">
        <f t="shared" si="0"/>
        <v>118</v>
      </c>
      <c r="P13" s="19">
        <f>K13</f>
        <v>118</v>
      </c>
      <c r="Q13" s="19"/>
      <c r="R13" s="19"/>
      <c r="S13" s="19"/>
    </row>
    <row r="14" s="2" customFormat="1" customHeight="1" spans="1:19">
      <c r="A14" s="2" t="s">
        <v>1337</v>
      </c>
      <c r="B14" s="2" t="s">
        <v>1338</v>
      </c>
      <c r="C14" s="6">
        <v>9</v>
      </c>
      <c r="D14" s="7" t="s">
        <v>137</v>
      </c>
      <c r="E14" s="8" t="s">
        <v>138</v>
      </c>
      <c r="F14" s="8" t="s">
        <v>139</v>
      </c>
      <c r="G14" s="9" t="s">
        <v>114</v>
      </c>
      <c r="H14" s="9" t="s">
        <v>115</v>
      </c>
      <c r="I14" s="9" t="s">
        <v>116</v>
      </c>
      <c r="J14" s="9" t="s">
        <v>117</v>
      </c>
      <c r="K14" s="21">
        <v>230.86</v>
      </c>
      <c r="L14" s="7"/>
      <c r="M14" s="17" t="s">
        <v>17</v>
      </c>
      <c r="N14" s="17">
        <f t="shared" si="1"/>
        <v>0</v>
      </c>
      <c r="O14" s="18">
        <f t="shared" si="0"/>
        <v>230.86</v>
      </c>
      <c r="P14" s="19">
        <v>227</v>
      </c>
      <c r="Q14" s="19"/>
      <c r="R14" s="19"/>
      <c r="S14" s="19">
        <v>3.86</v>
      </c>
    </row>
    <row r="15" s="2" customFormat="1" hidden="1" customHeight="1" spans="1:19">
      <c r="A15" s="2" t="s">
        <v>1337</v>
      </c>
      <c r="B15" s="2" t="s">
        <v>1338</v>
      </c>
      <c r="C15" s="6">
        <v>10</v>
      </c>
      <c r="D15" s="7" t="s">
        <v>140</v>
      </c>
      <c r="E15" s="8" t="s">
        <v>141</v>
      </c>
      <c r="F15" s="8" t="s">
        <v>142</v>
      </c>
      <c r="G15" s="9" t="s">
        <v>114</v>
      </c>
      <c r="H15" s="9" t="s">
        <v>115</v>
      </c>
      <c r="I15" s="9" t="s">
        <v>116</v>
      </c>
      <c r="J15" s="9" t="s">
        <v>117</v>
      </c>
      <c r="K15" s="21">
        <v>102</v>
      </c>
      <c r="L15" s="7"/>
      <c r="M15" s="17" t="s">
        <v>17</v>
      </c>
      <c r="N15" s="17">
        <f t="shared" si="1"/>
        <v>0</v>
      </c>
      <c r="O15" s="18">
        <f t="shared" si="0"/>
        <v>102</v>
      </c>
      <c r="P15" s="19">
        <f>K15</f>
        <v>102</v>
      </c>
      <c r="Q15" s="19"/>
      <c r="R15" s="19"/>
      <c r="S15" s="19"/>
    </row>
    <row r="16" s="2" customFormat="1" hidden="1" customHeight="1" spans="1:19">
      <c r="A16" s="2" t="s">
        <v>1337</v>
      </c>
      <c r="B16" s="2" t="s">
        <v>1338</v>
      </c>
      <c r="C16" s="6">
        <v>11</v>
      </c>
      <c r="D16" s="7" t="s">
        <v>143</v>
      </c>
      <c r="E16" s="8" t="s">
        <v>70</v>
      </c>
      <c r="F16" s="8" t="s">
        <v>144</v>
      </c>
      <c r="G16" s="9" t="s">
        <v>114</v>
      </c>
      <c r="H16" s="9" t="s">
        <v>115</v>
      </c>
      <c r="I16" s="9" t="s">
        <v>116</v>
      </c>
      <c r="J16" s="9" t="s">
        <v>117</v>
      </c>
      <c r="K16" s="21">
        <v>260.5014</v>
      </c>
      <c r="L16" s="7"/>
      <c r="M16" s="17" t="s">
        <v>17</v>
      </c>
      <c r="N16" s="17">
        <f t="shared" si="1"/>
        <v>0</v>
      </c>
      <c r="O16" s="18">
        <f t="shared" si="0"/>
        <v>260.5014</v>
      </c>
      <c r="P16" s="19">
        <f>K16</f>
        <v>260.5014</v>
      </c>
      <c r="Q16" s="19"/>
      <c r="R16" s="19"/>
      <c r="S16" s="19"/>
    </row>
    <row r="17" s="2" customFormat="1" ht="53" customHeight="1" spans="1:19">
      <c r="A17" s="2" t="s">
        <v>1337</v>
      </c>
      <c r="B17" s="2" t="s">
        <v>1338</v>
      </c>
      <c r="C17" s="6">
        <v>12</v>
      </c>
      <c r="D17" s="7" t="s">
        <v>145</v>
      </c>
      <c r="E17" s="8" t="s">
        <v>146</v>
      </c>
      <c r="F17" s="8" t="s">
        <v>147</v>
      </c>
      <c r="G17" s="9" t="s">
        <v>114</v>
      </c>
      <c r="H17" s="9" t="s">
        <v>115</v>
      </c>
      <c r="I17" s="9" t="s">
        <v>116</v>
      </c>
      <c r="J17" s="9" t="s">
        <v>117</v>
      </c>
      <c r="K17" s="21">
        <v>313</v>
      </c>
      <c r="L17" s="7"/>
      <c r="M17" s="17" t="s">
        <v>148</v>
      </c>
      <c r="N17" s="17">
        <f t="shared" si="1"/>
        <v>0</v>
      </c>
      <c r="O17" s="18">
        <f t="shared" si="0"/>
        <v>313</v>
      </c>
      <c r="P17" s="19"/>
      <c r="Q17" s="19">
        <v>193</v>
      </c>
      <c r="R17" s="19"/>
      <c r="S17" s="19">
        <f>90+30</f>
        <v>120</v>
      </c>
    </row>
    <row r="18" s="2" customFormat="1" hidden="1" customHeight="1" spans="1:19">
      <c r="A18" s="2" t="s">
        <v>1337</v>
      </c>
      <c r="B18" s="2" t="s">
        <v>1338</v>
      </c>
      <c r="C18" s="6">
        <v>13</v>
      </c>
      <c r="D18" s="7" t="s">
        <v>149</v>
      </c>
      <c r="E18" s="8" t="s">
        <v>150</v>
      </c>
      <c r="F18" s="8" t="s">
        <v>151</v>
      </c>
      <c r="G18" s="9" t="s">
        <v>114</v>
      </c>
      <c r="H18" s="9" t="s">
        <v>115</v>
      </c>
      <c r="I18" s="9" t="s">
        <v>116</v>
      </c>
      <c r="J18" s="9" t="s">
        <v>117</v>
      </c>
      <c r="K18" s="21">
        <v>148</v>
      </c>
      <c r="L18" s="7"/>
      <c r="M18" s="17"/>
      <c r="N18" s="17">
        <f t="shared" si="1"/>
        <v>0</v>
      </c>
      <c r="O18" s="18">
        <f t="shared" si="0"/>
        <v>148</v>
      </c>
      <c r="P18" s="19">
        <v>148</v>
      </c>
      <c r="Q18" s="19"/>
      <c r="R18" s="19"/>
      <c r="S18" s="19"/>
    </row>
    <row r="19" s="2" customFormat="1" hidden="1" customHeight="1" spans="1:19">
      <c r="A19" s="2" t="s">
        <v>1337</v>
      </c>
      <c r="B19" s="2" t="s">
        <v>1338</v>
      </c>
      <c r="C19" s="6">
        <v>14</v>
      </c>
      <c r="D19" s="7" t="s">
        <v>152</v>
      </c>
      <c r="E19" s="8" t="s">
        <v>150</v>
      </c>
      <c r="F19" s="8" t="s">
        <v>151</v>
      </c>
      <c r="G19" s="9" t="s">
        <v>114</v>
      </c>
      <c r="H19" s="9" t="s">
        <v>115</v>
      </c>
      <c r="I19" s="9" t="s">
        <v>116</v>
      </c>
      <c r="J19" s="9" t="s">
        <v>117</v>
      </c>
      <c r="K19" s="22">
        <v>269.4757</v>
      </c>
      <c r="L19" s="7"/>
      <c r="M19" s="20" t="s">
        <v>153</v>
      </c>
      <c r="N19" s="17">
        <f t="shared" si="1"/>
        <v>0</v>
      </c>
      <c r="O19" s="18">
        <f t="shared" si="0"/>
        <v>269.4757</v>
      </c>
      <c r="P19" s="19">
        <v>11.6916</v>
      </c>
      <c r="Q19" s="19">
        <v>257.7841</v>
      </c>
      <c r="R19" s="19"/>
      <c r="S19" s="19"/>
    </row>
    <row r="20" s="2" customFormat="1" customHeight="1" spans="1:19">
      <c r="A20" s="2" t="s">
        <v>1337</v>
      </c>
      <c r="B20" s="2" t="s">
        <v>1338</v>
      </c>
      <c r="C20" s="6">
        <v>15</v>
      </c>
      <c r="D20" s="7" t="s">
        <v>154</v>
      </c>
      <c r="E20" s="8" t="s">
        <v>119</v>
      </c>
      <c r="F20" s="8" t="s">
        <v>120</v>
      </c>
      <c r="G20" s="9" t="s">
        <v>114</v>
      </c>
      <c r="H20" s="9" t="s">
        <v>115</v>
      </c>
      <c r="I20" s="9" t="s">
        <v>116</v>
      </c>
      <c r="J20" s="9" t="s">
        <v>117</v>
      </c>
      <c r="K20" s="21">
        <v>603.74107</v>
      </c>
      <c r="L20" s="7"/>
      <c r="M20" s="20" t="s">
        <v>155</v>
      </c>
      <c r="N20" s="17">
        <f t="shared" si="1"/>
        <v>0</v>
      </c>
      <c r="O20" s="18">
        <f t="shared" si="0"/>
        <v>603.74107</v>
      </c>
      <c r="P20" s="19">
        <v>166.6758</v>
      </c>
      <c r="Q20" s="19">
        <v>280.6113</v>
      </c>
      <c r="R20" s="19"/>
      <c r="S20" s="19">
        <v>156.45397</v>
      </c>
    </row>
    <row r="21" s="2" customFormat="1" hidden="1" customHeight="1" spans="1:19">
      <c r="A21" s="2" t="s">
        <v>1337</v>
      </c>
      <c r="B21" s="2" t="s">
        <v>1338</v>
      </c>
      <c r="C21" s="6">
        <v>16</v>
      </c>
      <c r="D21" s="7" t="s">
        <v>156</v>
      </c>
      <c r="E21" s="8" t="s">
        <v>146</v>
      </c>
      <c r="F21" s="8" t="s">
        <v>147</v>
      </c>
      <c r="G21" s="9" t="s">
        <v>114</v>
      </c>
      <c r="H21" s="9" t="s">
        <v>115</v>
      </c>
      <c r="I21" s="9" t="s">
        <v>116</v>
      </c>
      <c r="J21" s="9" t="s">
        <v>117</v>
      </c>
      <c r="K21" s="21">
        <v>227</v>
      </c>
      <c r="L21" s="7"/>
      <c r="M21" s="17" t="s">
        <v>17</v>
      </c>
      <c r="N21" s="17">
        <f t="shared" si="1"/>
        <v>0</v>
      </c>
      <c r="O21" s="18">
        <f t="shared" si="0"/>
        <v>227</v>
      </c>
      <c r="P21" s="19">
        <f>K21</f>
        <v>227</v>
      </c>
      <c r="Q21" s="19"/>
      <c r="R21" s="19"/>
      <c r="S21" s="19"/>
    </row>
    <row r="22" s="2" customFormat="1" hidden="1" customHeight="1" spans="1:19">
      <c r="A22" s="2" t="s">
        <v>1337</v>
      </c>
      <c r="B22" s="2" t="s">
        <v>1338</v>
      </c>
      <c r="C22" s="6">
        <v>17</v>
      </c>
      <c r="D22" s="7" t="s">
        <v>157</v>
      </c>
      <c r="E22" s="8" t="s">
        <v>138</v>
      </c>
      <c r="F22" s="8" t="s">
        <v>158</v>
      </c>
      <c r="G22" s="9" t="s">
        <v>114</v>
      </c>
      <c r="H22" s="9" t="s">
        <v>115</v>
      </c>
      <c r="I22" s="9" t="s">
        <v>116</v>
      </c>
      <c r="J22" s="9" t="s">
        <v>117</v>
      </c>
      <c r="K22" s="21">
        <v>417.04</v>
      </c>
      <c r="L22" s="7"/>
      <c r="M22" s="20" t="s">
        <v>159</v>
      </c>
      <c r="N22" s="17">
        <f t="shared" si="1"/>
        <v>0</v>
      </c>
      <c r="O22" s="18">
        <f t="shared" si="0"/>
        <v>417.04</v>
      </c>
      <c r="P22" s="19">
        <v>155</v>
      </c>
      <c r="Q22" s="19">
        <v>262.04</v>
      </c>
      <c r="R22" s="19"/>
      <c r="S22" s="19"/>
    </row>
    <row r="23" s="2" customFormat="1" hidden="1" customHeight="1" spans="1:19">
      <c r="A23" s="2" t="s">
        <v>1337</v>
      </c>
      <c r="B23" s="2" t="s">
        <v>1338</v>
      </c>
      <c r="C23" s="6">
        <v>18</v>
      </c>
      <c r="D23" s="7" t="s">
        <v>160</v>
      </c>
      <c r="E23" s="8" t="s">
        <v>161</v>
      </c>
      <c r="F23" s="8" t="s">
        <v>162</v>
      </c>
      <c r="G23" s="9" t="s">
        <v>114</v>
      </c>
      <c r="H23" s="9" t="s">
        <v>115</v>
      </c>
      <c r="I23" s="9" t="s">
        <v>116</v>
      </c>
      <c r="J23" s="9" t="s">
        <v>117</v>
      </c>
      <c r="K23" s="21">
        <v>349.4677</v>
      </c>
      <c r="L23" s="7"/>
      <c r="M23" s="20" t="s">
        <v>163</v>
      </c>
      <c r="N23" s="17">
        <f t="shared" si="1"/>
        <v>0</v>
      </c>
      <c r="O23" s="18">
        <f t="shared" si="0"/>
        <v>349.4677</v>
      </c>
      <c r="P23" s="19">
        <v>9.2407</v>
      </c>
      <c r="Q23" s="19">
        <v>340.227</v>
      </c>
      <c r="R23" s="19"/>
      <c r="S23" s="19"/>
    </row>
    <row r="24" s="2" customFormat="1" hidden="1" customHeight="1" spans="1:19">
      <c r="A24" s="2" t="s">
        <v>1337</v>
      </c>
      <c r="B24" s="2" t="s">
        <v>1338</v>
      </c>
      <c r="C24" s="6">
        <v>19</v>
      </c>
      <c r="D24" s="7" t="s">
        <v>164</v>
      </c>
      <c r="E24" s="8" t="s">
        <v>125</v>
      </c>
      <c r="F24" s="8" t="s">
        <v>126</v>
      </c>
      <c r="G24" s="9" t="s">
        <v>114</v>
      </c>
      <c r="H24" s="9" t="s">
        <v>115</v>
      </c>
      <c r="I24" s="9" t="s">
        <v>116</v>
      </c>
      <c r="J24" s="9" t="s">
        <v>117</v>
      </c>
      <c r="K24" s="21">
        <v>52.9875</v>
      </c>
      <c r="L24" s="7"/>
      <c r="M24" s="20" t="s">
        <v>165</v>
      </c>
      <c r="N24" s="17">
        <f t="shared" si="1"/>
        <v>0</v>
      </c>
      <c r="O24" s="18">
        <f t="shared" si="0"/>
        <v>52.9875</v>
      </c>
      <c r="P24" s="19">
        <v>4.9875</v>
      </c>
      <c r="Q24" s="19">
        <v>48</v>
      </c>
      <c r="R24" s="19"/>
      <c r="S24" s="19"/>
    </row>
    <row r="25" s="2" customFormat="1" hidden="1" customHeight="1" spans="1:19">
      <c r="A25" s="2" t="s">
        <v>1337</v>
      </c>
      <c r="B25" s="2" t="s">
        <v>1338</v>
      </c>
      <c r="C25" s="6">
        <v>20</v>
      </c>
      <c r="D25" s="7" t="s">
        <v>166</v>
      </c>
      <c r="E25" s="8" t="s">
        <v>70</v>
      </c>
      <c r="F25" s="8" t="s">
        <v>144</v>
      </c>
      <c r="G25" s="9" t="s">
        <v>114</v>
      </c>
      <c r="H25" s="9" t="s">
        <v>115</v>
      </c>
      <c r="I25" s="9" t="s">
        <v>116</v>
      </c>
      <c r="J25" s="9" t="s">
        <v>117</v>
      </c>
      <c r="K25" s="21">
        <v>575.8468</v>
      </c>
      <c r="L25" s="7"/>
      <c r="M25" s="20" t="s">
        <v>167</v>
      </c>
      <c r="N25" s="17">
        <f t="shared" si="1"/>
        <v>-0.00199999999995271</v>
      </c>
      <c r="O25" s="18">
        <f t="shared" si="0"/>
        <v>575.8488</v>
      </c>
      <c r="P25" s="19">
        <v>168.4653</v>
      </c>
      <c r="Q25" s="19">
        <v>403.2621</v>
      </c>
      <c r="R25" s="19">
        <v>4.1214</v>
      </c>
      <c r="S25" s="19"/>
    </row>
    <row r="26" s="2" customFormat="1" hidden="1" customHeight="1" spans="1:19">
      <c r="A26" s="2" t="s">
        <v>1337</v>
      </c>
      <c r="B26" s="2" t="s">
        <v>1338</v>
      </c>
      <c r="C26" s="6">
        <v>21</v>
      </c>
      <c r="D26" s="7" t="s">
        <v>168</v>
      </c>
      <c r="E26" s="8" t="s">
        <v>135</v>
      </c>
      <c r="F26" s="8" t="s">
        <v>136</v>
      </c>
      <c r="G26" s="9" t="s">
        <v>114</v>
      </c>
      <c r="H26" s="9" t="s">
        <v>115</v>
      </c>
      <c r="I26" s="9" t="s">
        <v>116</v>
      </c>
      <c r="J26" s="9" t="s">
        <v>117</v>
      </c>
      <c r="K26" s="21">
        <v>146.8373</v>
      </c>
      <c r="L26" s="7"/>
      <c r="M26" s="20" t="s">
        <v>169</v>
      </c>
      <c r="N26" s="17">
        <f t="shared" si="1"/>
        <v>0</v>
      </c>
      <c r="O26" s="18">
        <f t="shared" si="0"/>
        <v>146.8373</v>
      </c>
      <c r="P26" s="19">
        <v>45.8373</v>
      </c>
      <c r="Q26" s="19">
        <v>101</v>
      </c>
      <c r="R26" s="19"/>
      <c r="S26" s="19"/>
    </row>
    <row r="27" s="2" customFormat="1" hidden="1" customHeight="1" spans="1:19">
      <c r="A27" s="2" t="s">
        <v>1337</v>
      </c>
      <c r="B27" s="2" t="s">
        <v>1338</v>
      </c>
      <c r="C27" s="6">
        <v>22</v>
      </c>
      <c r="D27" s="7" t="s">
        <v>170</v>
      </c>
      <c r="E27" s="8" t="s">
        <v>171</v>
      </c>
      <c r="F27" s="8" t="s">
        <v>172</v>
      </c>
      <c r="G27" s="9" t="s">
        <v>114</v>
      </c>
      <c r="H27" s="9" t="s">
        <v>115</v>
      </c>
      <c r="I27" s="9" t="s">
        <v>116</v>
      </c>
      <c r="J27" s="9" t="s">
        <v>117</v>
      </c>
      <c r="K27" s="21">
        <v>378.9368</v>
      </c>
      <c r="L27" s="7"/>
      <c r="M27" s="20" t="s">
        <v>173</v>
      </c>
      <c r="N27" s="17">
        <f t="shared" si="1"/>
        <v>0</v>
      </c>
      <c r="O27" s="18">
        <f t="shared" si="0"/>
        <v>378.9368</v>
      </c>
      <c r="P27" s="19">
        <v>48.9368</v>
      </c>
      <c r="Q27" s="19">
        <v>330</v>
      </c>
      <c r="R27" s="19"/>
      <c r="S27" s="19"/>
    </row>
    <row r="28" s="2" customFormat="1" hidden="1" customHeight="1" spans="1:19">
      <c r="A28" s="2" t="s">
        <v>1337</v>
      </c>
      <c r="B28" s="2" t="s">
        <v>1338</v>
      </c>
      <c r="C28" s="6">
        <v>23</v>
      </c>
      <c r="D28" s="7" t="s">
        <v>174</v>
      </c>
      <c r="E28" s="8" t="s">
        <v>171</v>
      </c>
      <c r="F28" s="8" t="s">
        <v>172</v>
      </c>
      <c r="G28" s="9" t="s">
        <v>114</v>
      </c>
      <c r="H28" s="9" t="s">
        <v>115</v>
      </c>
      <c r="I28" s="9" t="s">
        <v>116</v>
      </c>
      <c r="J28" s="9" t="s">
        <v>117</v>
      </c>
      <c r="K28" s="21">
        <v>483</v>
      </c>
      <c r="L28" s="7"/>
      <c r="M28" s="17" t="s">
        <v>17</v>
      </c>
      <c r="N28" s="17">
        <f t="shared" si="1"/>
        <v>0</v>
      </c>
      <c r="O28" s="18">
        <f t="shared" si="0"/>
        <v>483</v>
      </c>
      <c r="P28" s="19">
        <f>K28</f>
        <v>483</v>
      </c>
      <c r="Q28" s="19"/>
      <c r="R28" s="19"/>
      <c r="S28" s="19"/>
    </row>
    <row r="29" s="2" customFormat="1" hidden="1" customHeight="1" spans="1:19">
      <c r="A29" s="2" t="s">
        <v>1337</v>
      </c>
      <c r="B29" s="2" t="s">
        <v>1338</v>
      </c>
      <c r="C29" s="6">
        <v>24</v>
      </c>
      <c r="D29" s="7" t="s">
        <v>175</v>
      </c>
      <c r="E29" s="8" t="s">
        <v>161</v>
      </c>
      <c r="F29" s="8" t="s">
        <v>162</v>
      </c>
      <c r="G29" s="9" t="s">
        <v>114</v>
      </c>
      <c r="H29" s="9" t="s">
        <v>115</v>
      </c>
      <c r="I29" s="9" t="s">
        <v>116</v>
      </c>
      <c r="J29" s="9" t="s">
        <v>117</v>
      </c>
      <c r="K29" s="21">
        <v>209</v>
      </c>
      <c r="L29" s="7"/>
      <c r="M29" s="17" t="s">
        <v>17</v>
      </c>
      <c r="N29" s="17">
        <f t="shared" si="1"/>
        <v>0</v>
      </c>
      <c r="O29" s="18">
        <f t="shared" si="0"/>
        <v>209</v>
      </c>
      <c r="P29" s="19">
        <f>K29</f>
        <v>209</v>
      </c>
      <c r="Q29" s="19"/>
      <c r="R29" s="19"/>
      <c r="S29" s="19"/>
    </row>
    <row r="30" s="2" customFormat="1" hidden="1" customHeight="1" spans="1:19">
      <c r="A30" s="2" t="s">
        <v>1337</v>
      </c>
      <c r="B30" s="2" t="s">
        <v>1338</v>
      </c>
      <c r="C30" s="6">
        <v>25</v>
      </c>
      <c r="D30" s="7" t="s">
        <v>176</v>
      </c>
      <c r="E30" s="8" t="s">
        <v>141</v>
      </c>
      <c r="F30" s="8" t="s">
        <v>142</v>
      </c>
      <c r="G30" s="9" t="s">
        <v>114</v>
      </c>
      <c r="H30" s="9" t="s">
        <v>115</v>
      </c>
      <c r="I30" s="9" t="s">
        <v>116</v>
      </c>
      <c r="J30" s="9" t="s">
        <v>117</v>
      </c>
      <c r="K30" s="21">
        <v>53.2612</v>
      </c>
      <c r="L30" s="7"/>
      <c r="M30" s="17" t="s">
        <v>18</v>
      </c>
      <c r="N30" s="17">
        <f t="shared" si="1"/>
        <v>0</v>
      </c>
      <c r="O30" s="18">
        <f t="shared" si="0"/>
        <v>53.2612</v>
      </c>
      <c r="P30" s="19"/>
      <c r="Q30" s="19">
        <f>K30</f>
        <v>53.2612</v>
      </c>
      <c r="R30" s="19"/>
      <c r="S30" s="19"/>
    </row>
    <row r="31" s="1" customFormat="1" hidden="1" customHeight="1" spans="1:19">
      <c r="A31" s="1" t="s">
        <v>1337</v>
      </c>
      <c r="B31" s="1" t="s">
        <v>1340</v>
      </c>
      <c r="C31" s="8">
        <v>1</v>
      </c>
      <c r="D31" s="9" t="s">
        <v>178</v>
      </c>
      <c r="E31" s="9" t="s">
        <v>70</v>
      </c>
      <c r="F31" s="9" t="s">
        <v>179</v>
      </c>
      <c r="G31" s="9" t="s">
        <v>180</v>
      </c>
      <c r="H31" s="9" t="s">
        <v>181</v>
      </c>
      <c r="I31" s="9" t="s">
        <v>182</v>
      </c>
      <c r="J31" s="9" t="s">
        <v>183</v>
      </c>
      <c r="K31" s="9">
        <v>100</v>
      </c>
      <c r="L31" s="8"/>
      <c r="M31" s="23" t="s">
        <v>17</v>
      </c>
      <c r="N31" s="23">
        <f t="shared" si="1"/>
        <v>0</v>
      </c>
      <c r="O31" s="15">
        <f t="shared" si="0"/>
        <v>100</v>
      </c>
      <c r="P31" s="24">
        <f t="shared" ref="P31:P56" si="2">K31</f>
        <v>100</v>
      </c>
      <c r="Q31" s="24"/>
      <c r="R31" s="24"/>
      <c r="S31" s="24"/>
    </row>
    <row r="32" s="1" customFormat="1" hidden="1" customHeight="1" spans="1:19">
      <c r="A32" s="1" t="s">
        <v>1337</v>
      </c>
      <c r="B32" s="1" t="s">
        <v>1340</v>
      </c>
      <c r="C32" s="8">
        <v>2</v>
      </c>
      <c r="D32" s="9" t="s">
        <v>184</v>
      </c>
      <c r="E32" s="9" t="s">
        <v>70</v>
      </c>
      <c r="F32" s="9" t="s">
        <v>185</v>
      </c>
      <c r="G32" s="9" t="s">
        <v>114</v>
      </c>
      <c r="H32" s="9" t="s">
        <v>186</v>
      </c>
      <c r="I32" s="9" t="s">
        <v>187</v>
      </c>
      <c r="J32" s="9" t="s">
        <v>188</v>
      </c>
      <c r="K32" s="9">
        <v>100</v>
      </c>
      <c r="L32" s="8"/>
      <c r="M32" s="23" t="s">
        <v>17</v>
      </c>
      <c r="N32" s="23">
        <f t="shared" si="1"/>
        <v>0</v>
      </c>
      <c r="O32" s="15">
        <f t="shared" si="0"/>
        <v>100</v>
      </c>
      <c r="P32" s="24">
        <f t="shared" si="2"/>
        <v>100</v>
      </c>
      <c r="Q32" s="24"/>
      <c r="R32" s="24"/>
      <c r="S32" s="24"/>
    </row>
    <row r="33" s="1" customFormat="1" hidden="1" customHeight="1" spans="1:19">
      <c r="A33" s="1" t="s">
        <v>1337</v>
      </c>
      <c r="B33" s="1" t="s">
        <v>1340</v>
      </c>
      <c r="C33" s="8">
        <v>3</v>
      </c>
      <c r="D33" s="9" t="s">
        <v>189</v>
      </c>
      <c r="E33" s="9" t="s">
        <v>70</v>
      </c>
      <c r="F33" s="9" t="s">
        <v>190</v>
      </c>
      <c r="G33" s="9" t="s">
        <v>191</v>
      </c>
      <c r="H33" s="9" t="s">
        <v>192</v>
      </c>
      <c r="I33" s="9" t="s">
        <v>193</v>
      </c>
      <c r="J33" s="9" t="s">
        <v>194</v>
      </c>
      <c r="K33" s="9">
        <v>100</v>
      </c>
      <c r="L33" s="8"/>
      <c r="M33" s="23" t="s">
        <v>17</v>
      </c>
      <c r="N33" s="23">
        <f t="shared" si="1"/>
        <v>0</v>
      </c>
      <c r="O33" s="15">
        <f t="shared" si="0"/>
        <v>100</v>
      </c>
      <c r="P33" s="24">
        <f t="shared" si="2"/>
        <v>100</v>
      </c>
      <c r="Q33" s="24"/>
      <c r="R33" s="24"/>
      <c r="S33" s="24"/>
    </row>
    <row r="34" s="1" customFormat="1" hidden="1" customHeight="1" spans="1:19">
      <c r="A34" s="1" t="s">
        <v>1337</v>
      </c>
      <c r="B34" s="1" t="s">
        <v>1340</v>
      </c>
      <c r="C34" s="8">
        <v>4</v>
      </c>
      <c r="D34" s="9" t="s">
        <v>195</v>
      </c>
      <c r="E34" s="9" t="s">
        <v>171</v>
      </c>
      <c r="F34" s="9" t="s">
        <v>196</v>
      </c>
      <c r="G34" s="9" t="s">
        <v>197</v>
      </c>
      <c r="H34" s="9" t="s">
        <v>198</v>
      </c>
      <c r="I34" s="9" t="s">
        <v>199</v>
      </c>
      <c r="J34" s="9" t="s">
        <v>200</v>
      </c>
      <c r="K34" s="9">
        <v>400</v>
      </c>
      <c r="L34" s="8"/>
      <c r="M34" s="23" t="s">
        <v>17</v>
      </c>
      <c r="N34" s="23">
        <f t="shared" si="1"/>
        <v>0</v>
      </c>
      <c r="O34" s="15">
        <f t="shared" si="0"/>
        <v>400</v>
      </c>
      <c r="P34" s="24">
        <f t="shared" si="2"/>
        <v>400</v>
      </c>
      <c r="Q34" s="24"/>
      <c r="R34" s="24"/>
      <c r="S34" s="24"/>
    </row>
    <row r="35" s="1" customFormat="1" hidden="1" customHeight="1" spans="1:19">
      <c r="A35" s="1" t="s">
        <v>1337</v>
      </c>
      <c r="B35" s="1" t="s">
        <v>1340</v>
      </c>
      <c r="C35" s="8">
        <v>5</v>
      </c>
      <c r="D35" s="9" t="s">
        <v>201</v>
      </c>
      <c r="E35" s="9" t="s">
        <v>171</v>
      </c>
      <c r="F35" s="9" t="s">
        <v>202</v>
      </c>
      <c r="G35" s="9" t="s">
        <v>114</v>
      </c>
      <c r="H35" s="9" t="s">
        <v>115</v>
      </c>
      <c r="I35" s="9" t="s">
        <v>203</v>
      </c>
      <c r="J35" s="9" t="s">
        <v>204</v>
      </c>
      <c r="K35" s="9">
        <v>150</v>
      </c>
      <c r="L35" s="8"/>
      <c r="M35" s="23" t="s">
        <v>17</v>
      </c>
      <c r="N35" s="23">
        <f t="shared" si="1"/>
        <v>0</v>
      </c>
      <c r="O35" s="15">
        <f t="shared" si="0"/>
        <v>150</v>
      </c>
      <c r="P35" s="24">
        <f t="shared" si="2"/>
        <v>150</v>
      </c>
      <c r="Q35" s="24"/>
      <c r="R35" s="24"/>
      <c r="S35" s="24"/>
    </row>
    <row r="36" s="1" customFormat="1" hidden="1" customHeight="1" spans="1:19">
      <c r="A36" s="1" t="s">
        <v>1337</v>
      </c>
      <c r="B36" s="1" t="s">
        <v>1340</v>
      </c>
      <c r="C36" s="8">
        <v>6</v>
      </c>
      <c r="D36" s="9" t="s">
        <v>205</v>
      </c>
      <c r="E36" s="9" t="s">
        <v>171</v>
      </c>
      <c r="F36" s="9" t="s">
        <v>144</v>
      </c>
      <c r="G36" s="9" t="s">
        <v>114</v>
      </c>
      <c r="H36" s="9" t="s">
        <v>115</v>
      </c>
      <c r="I36" s="9" t="s">
        <v>206</v>
      </c>
      <c r="J36" s="9" t="s">
        <v>207</v>
      </c>
      <c r="K36" s="9">
        <v>100</v>
      </c>
      <c r="L36" s="8"/>
      <c r="M36" s="23" t="s">
        <v>17</v>
      </c>
      <c r="N36" s="23">
        <f t="shared" si="1"/>
        <v>0</v>
      </c>
      <c r="O36" s="15">
        <f t="shared" si="0"/>
        <v>100</v>
      </c>
      <c r="P36" s="24">
        <f t="shared" si="2"/>
        <v>100</v>
      </c>
      <c r="Q36" s="24"/>
      <c r="R36" s="24"/>
      <c r="S36" s="24"/>
    </row>
    <row r="37" s="1" customFormat="1" hidden="1" customHeight="1" spans="1:19">
      <c r="A37" s="1" t="s">
        <v>1337</v>
      </c>
      <c r="B37" s="1" t="s">
        <v>1340</v>
      </c>
      <c r="C37" s="8">
        <v>7</v>
      </c>
      <c r="D37" s="9" t="s">
        <v>208</v>
      </c>
      <c r="E37" s="9" t="s">
        <v>171</v>
      </c>
      <c r="F37" s="9" t="s">
        <v>209</v>
      </c>
      <c r="G37" s="9" t="s">
        <v>114</v>
      </c>
      <c r="H37" s="9" t="s">
        <v>186</v>
      </c>
      <c r="I37" s="9" t="s">
        <v>210</v>
      </c>
      <c r="J37" s="9" t="s">
        <v>211</v>
      </c>
      <c r="K37" s="9">
        <v>100</v>
      </c>
      <c r="L37" s="8"/>
      <c r="M37" s="23" t="s">
        <v>17</v>
      </c>
      <c r="N37" s="23">
        <f t="shared" si="1"/>
        <v>0</v>
      </c>
      <c r="O37" s="15">
        <f t="shared" si="0"/>
        <v>100</v>
      </c>
      <c r="P37" s="24">
        <f t="shared" si="2"/>
        <v>100</v>
      </c>
      <c r="Q37" s="24"/>
      <c r="R37" s="24"/>
      <c r="S37" s="24"/>
    </row>
    <row r="38" s="1" customFormat="1" hidden="1" customHeight="1" spans="1:19">
      <c r="A38" s="1" t="s">
        <v>1337</v>
      </c>
      <c r="B38" s="1" t="s">
        <v>1340</v>
      </c>
      <c r="C38" s="8">
        <v>8</v>
      </c>
      <c r="D38" s="9" t="s">
        <v>212</v>
      </c>
      <c r="E38" s="9" t="s">
        <v>171</v>
      </c>
      <c r="F38" s="9" t="s">
        <v>213</v>
      </c>
      <c r="G38" s="9" t="s">
        <v>214</v>
      </c>
      <c r="H38" s="9" t="s">
        <v>186</v>
      </c>
      <c r="I38" s="9" t="s">
        <v>215</v>
      </c>
      <c r="J38" s="9" t="s">
        <v>216</v>
      </c>
      <c r="K38" s="9">
        <v>100</v>
      </c>
      <c r="L38" s="8"/>
      <c r="M38" s="23" t="s">
        <v>17</v>
      </c>
      <c r="N38" s="23">
        <f t="shared" si="1"/>
        <v>0</v>
      </c>
      <c r="O38" s="15">
        <f t="shared" si="0"/>
        <v>100</v>
      </c>
      <c r="P38" s="24">
        <f t="shared" si="2"/>
        <v>100</v>
      </c>
      <c r="Q38" s="24"/>
      <c r="R38" s="24"/>
      <c r="S38" s="24"/>
    </row>
    <row r="39" s="1" customFormat="1" hidden="1" customHeight="1" spans="1:19">
      <c r="A39" s="1" t="s">
        <v>1337</v>
      </c>
      <c r="B39" s="1" t="s">
        <v>1340</v>
      </c>
      <c r="C39" s="8">
        <v>9</v>
      </c>
      <c r="D39" s="9" t="s">
        <v>217</v>
      </c>
      <c r="E39" s="9" t="s">
        <v>119</v>
      </c>
      <c r="F39" s="9" t="s">
        <v>218</v>
      </c>
      <c r="G39" s="9" t="s">
        <v>114</v>
      </c>
      <c r="H39" s="9" t="s">
        <v>186</v>
      </c>
      <c r="I39" s="9" t="s">
        <v>219</v>
      </c>
      <c r="J39" s="9" t="s">
        <v>220</v>
      </c>
      <c r="K39" s="9">
        <v>100</v>
      </c>
      <c r="L39" s="8"/>
      <c r="M39" s="23" t="s">
        <v>17</v>
      </c>
      <c r="N39" s="23">
        <f t="shared" si="1"/>
        <v>0</v>
      </c>
      <c r="O39" s="15">
        <f t="shared" si="0"/>
        <v>100</v>
      </c>
      <c r="P39" s="24">
        <f t="shared" si="2"/>
        <v>100</v>
      </c>
      <c r="Q39" s="24"/>
      <c r="R39" s="24"/>
      <c r="S39" s="24"/>
    </row>
    <row r="40" s="1" customFormat="1" hidden="1" customHeight="1" spans="1:19">
      <c r="A40" s="1" t="s">
        <v>1337</v>
      </c>
      <c r="B40" s="1" t="s">
        <v>1340</v>
      </c>
      <c r="C40" s="8">
        <v>10</v>
      </c>
      <c r="D40" s="9" t="s">
        <v>221</v>
      </c>
      <c r="E40" s="9" t="s">
        <v>135</v>
      </c>
      <c r="F40" s="9" t="s">
        <v>218</v>
      </c>
      <c r="G40" s="9" t="s">
        <v>114</v>
      </c>
      <c r="H40" s="9" t="s">
        <v>186</v>
      </c>
      <c r="I40" s="9" t="s">
        <v>222</v>
      </c>
      <c r="J40" s="9" t="s">
        <v>223</v>
      </c>
      <c r="K40" s="9">
        <v>100</v>
      </c>
      <c r="L40" s="8"/>
      <c r="M40" s="23" t="s">
        <v>17</v>
      </c>
      <c r="N40" s="23">
        <f t="shared" si="1"/>
        <v>0</v>
      </c>
      <c r="O40" s="15">
        <f t="shared" si="0"/>
        <v>100</v>
      </c>
      <c r="P40" s="24">
        <f t="shared" si="2"/>
        <v>100</v>
      </c>
      <c r="Q40" s="24"/>
      <c r="R40" s="24"/>
      <c r="S40" s="24"/>
    </row>
    <row r="41" s="1" customFormat="1" hidden="1" customHeight="1" spans="1:19">
      <c r="A41" s="1" t="s">
        <v>1337</v>
      </c>
      <c r="B41" s="1" t="s">
        <v>1340</v>
      </c>
      <c r="C41" s="8">
        <v>11</v>
      </c>
      <c r="D41" s="9" t="s">
        <v>224</v>
      </c>
      <c r="E41" s="9" t="s">
        <v>119</v>
      </c>
      <c r="F41" s="9" t="s">
        <v>218</v>
      </c>
      <c r="G41" s="9" t="s">
        <v>114</v>
      </c>
      <c r="H41" s="9" t="s">
        <v>186</v>
      </c>
      <c r="I41" s="9" t="s">
        <v>225</v>
      </c>
      <c r="J41" s="9" t="s">
        <v>226</v>
      </c>
      <c r="K41" s="9">
        <v>100</v>
      </c>
      <c r="L41" s="8"/>
      <c r="M41" s="23" t="s">
        <v>17</v>
      </c>
      <c r="N41" s="23">
        <f t="shared" si="1"/>
        <v>0</v>
      </c>
      <c r="O41" s="15">
        <f t="shared" si="0"/>
        <v>100</v>
      </c>
      <c r="P41" s="24">
        <f t="shared" si="2"/>
        <v>100</v>
      </c>
      <c r="Q41" s="24"/>
      <c r="R41" s="24"/>
      <c r="S41" s="24"/>
    </row>
    <row r="42" s="1" customFormat="1" hidden="1" customHeight="1" spans="1:19">
      <c r="A42" s="1" t="s">
        <v>1337</v>
      </c>
      <c r="B42" s="1" t="s">
        <v>1340</v>
      </c>
      <c r="C42" s="8">
        <v>12</v>
      </c>
      <c r="D42" s="9" t="s">
        <v>227</v>
      </c>
      <c r="E42" s="9" t="s">
        <v>171</v>
      </c>
      <c r="F42" s="9" t="s">
        <v>202</v>
      </c>
      <c r="G42" s="9" t="s">
        <v>228</v>
      </c>
      <c r="H42" s="9" t="s">
        <v>186</v>
      </c>
      <c r="I42" s="9" t="s">
        <v>229</v>
      </c>
      <c r="J42" s="9" t="s">
        <v>230</v>
      </c>
      <c r="K42" s="9">
        <v>146.8979</v>
      </c>
      <c r="L42" s="8"/>
      <c r="M42" s="23" t="s">
        <v>17</v>
      </c>
      <c r="N42" s="23">
        <f t="shared" si="1"/>
        <v>0</v>
      </c>
      <c r="O42" s="15">
        <f t="shared" si="0"/>
        <v>146.8979</v>
      </c>
      <c r="P42" s="24">
        <f t="shared" si="2"/>
        <v>146.8979</v>
      </c>
      <c r="Q42" s="24"/>
      <c r="R42" s="24"/>
      <c r="S42" s="24"/>
    </row>
    <row r="43" s="1" customFormat="1" hidden="1" customHeight="1" spans="1:19">
      <c r="A43" s="1" t="s">
        <v>1337</v>
      </c>
      <c r="B43" s="1" t="s">
        <v>1340</v>
      </c>
      <c r="C43" s="8">
        <v>13</v>
      </c>
      <c r="D43" s="9" t="s">
        <v>231</v>
      </c>
      <c r="E43" s="9" t="s">
        <v>171</v>
      </c>
      <c r="F43" s="9" t="s">
        <v>218</v>
      </c>
      <c r="G43" s="9" t="s">
        <v>114</v>
      </c>
      <c r="H43" s="9" t="s">
        <v>232</v>
      </c>
      <c r="I43" s="9" t="s">
        <v>233</v>
      </c>
      <c r="J43" s="9" t="s">
        <v>234</v>
      </c>
      <c r="K43" s="9">
        <v>32.017</v>
      </c>
      <c r="L43" s="8"/>
      <c r="M43" s="23" t="s">
        <v>17</v>
      </c>
      <c r="N43" s="23">
        <f t="shared" si="1"/>
        <v>0</v>
      </c>
      <c r="O43" s="15">
        <f t="shared" si="0"/>
        <v>32.017</v>
      </c>
      <c r="P43" s="24">
        <f t="shared" si="2"/>
        <v>32.017</v>
      </c>
      <c r="Q43" s="24"/>
      <c r="R43" s="24"/>
      <c r="S43" s="24"/>
    </row>
    <row r="44" s="1" customFormat="1" hidden="1" customHeight="1" spans="1:19">
      <c r="A44" s="1" t="s">
        <v>1337</v>
      </c>
      <c r="B44" s="1" t="s">
        <v>1340</v>
      </c>
      <c r="C44" s="8">
        <v>14</v>
      </c>
      <c r="D44" s="9" t="s">
        <v>235</v>
      </c>
      <c r="E44" s="10" t="s">
        <v>125</v>
      </c>
      <c r="F44" s="10" t="s">
        <v>236</v>
      </c>
      <c r="G44" s="10" t="s">
        <v>214</v>
      </c>
      <c r="H44" s="10" t="s">
        <v>186</v>
      </c>
      <c r="I44" s="10" t="s">
        <v>237</v>
      </c>
      <c r="J44" s="10" t="s">
        <v>238</v>
      </c>
      <c r="K44" s="9">
        <v>200</v>
      </c>
      <c r="L44" s="8"/>
      <c r="M44" s="23" t="s">
        <v>17</v>
      </c>
      <c r="N44" s="23">
        <f t="shared" si="1"/>
        <v>0</v>
      </c>
      <c r="O44" s="15">
        <f t="shared" si="0"/>
        <v>200</v>
      </c>
      <c r="P44" s="24">
        <f t="shared" si="2"/>
        <v>200</v>
      </c>
      <c r="Q44" s="24"/>
      <c r="R44" s="24"/>
      <c r="S44" s="24"/>
    </row>
    <row r="45" s="1" customFormat="1" hidden="1" customHeight="1" spans="1:19">
      <c r="A45" s="1" t="s">
        <v>1337</v>
      </c>
      <c r="B45" s="1" t="s">
        <v>1340</v>
      </c>
      <c r="C45" s="8">
        <v>15</v>
      </c>
      <c r="D45" s="9" t="s">
        <v>239</v>
      </c>
      <c r="E45" s="9" t="s">
        <v>125</v>
      </c>
      <c r="F45" s="9" t="s">
        <v>144</v>
      </c>
      <c r="G45" s="9" t="s">
        <v>240</v>
      </c>
      <c r="H45" s="9" t="s">
        <v>115</v>
      </c>
      <c r="I45" s="9" t="s">
        <v>206</v>
      </c>
      <c r="J45" s="9" t="s">
        <v>207</v>
      </c>
      <c r="K45" s="9">
        <v>100</v>
      </c>
      <c r="L45" s="8"/>
      <c r="M45" s="23" t="s">
        <v>17</v>
      </c>
      <c r="N45" s="23">
        <f t="shared" si="1"/>
        <v>0</v>
      </c>
      <c r="O45" s="15">
        <f t="shared" si="0"/>
        <v>100</v>
      </c>
      <c r="P45" s="24">
        <f t="shared" si="2"/>
        <v>100</v>
      </c>
      <c r="Q45" s="24"/>
      <c r="R45" s="24"/>
      <c r="S45" s="24"/>
    </row>
    <row r="46" s="1" customFormat="1" hidden="1" customHeight="1" spans="1:19">
      <c r="A46" s="1" t="s">
        <v>1337</v>
      </c>
      <c r="B46" s="1" t="s">
        <v>1340</v>
      </c>
      <c r="C46" s="8">
        <v>16</v>
      </c>
      <c r="D46" s="9" t="s">
        <v>241</v>
      </c>
      <c r="E46" s="9" t="s">
        <v>125</v>
      </c>
      <c r="F46" s="9" t="s">
        <v>242</v>
      </c>
      <c r="G46" s="9" t="s">
        <v>243</v>
      </c>
      <c r="H46" s="9" t="s">
        <v>186</v>
      </c>
      <c r="I46" s="9" t="s">
        <v>244</v>
      </c>
      <c r="J46" s="9" t="s">
        <v>245</v>
      </c>
      <c r="K46" s="9">
        <v>50</v>
      </c>
      <c r="L46" s="8"/>
      <c r="M46" s="23" t="s">
        <v>17</v>
      </c>
      <c r="N46" s="23">
        <f t="shared" si="1"/>
        <v>0</v>
      </c>
      <c r="O46" s="15">
        <f t="shared" si="0"/>
        <v>50</v>
      </c>
      <c r="P46" s="24">
        <f t="shared" si="2"/>
        <v>50</v>
      </c>
      <c r="Q46" s="24"/>
      <c r="R46" s="24"/>
      <c r="S46" s="24"/>
    </row>
    <row r="47" s="1" customFormat="1" hidden="1" customHeight="1" spans="1:19">
      <c r="A47" s="1" t="s">
        <v>1337</v>
      </c>
      <c r="B47" s="1" t="s">
        <v>1340</v>
      </c>
      <c r="C47" s="8">
        <v>17</v>
      </c>
      <c r="D47" s="9" t="s">
        <v>246</v>
      </c>
      <c r="E47" s="9" t="s">
        <v>171</v>
      </c>
      <c r="F47" s="9" t="s">
        <v>247</v>
      </c>
      <c r="G47" s="9" t="s">
        <v>214</v>
      </c>
      <c r="H47" s="9" t="s">
        <v>186</v>
      </c>
      <c r="I47" s="9" t="s">
        <v>248</v>
      </c>
      <c r="J47" s="9" t="s">
        <v>216</v>
      </c>
      <c r="K47" s="9">
        <v>100</v>
      </c>
      <c r="L47" s="8"/>
      <c r="M47" s="23" t="s">
        <v>17</v>
      </c>
      <c r="N47" s="23">
        <f t="shared" si="1"/>
        <v>0</v>
      </c>
      <c r="O47" s="15">
        <f t="shared" si="0"/>
        <v>100</v>
      </c>
      <c r="P47" s="24">
        <f t="shared" si="2"/>
        <v>100</v>
      </c>
      <c r="Q47" s="24"/>
      <c r="R47" s="24"/>
      <c r="S47" s="24"/>
    </row>
    <row r="48" s="1" customFormat="1" hidden="1" customHeight="1" spans="1:19">
      <c r="A48" s="1" t="s">
        <v>1337</v>
      </c>
      <c r="B48" s="1" t="s">
        <v>1340</v>
      </c>
      <c r="C48" s="8">
        <v>18</v>
      </c>
      <c r="D48" s="9" t="s">
        <v>249</v>
      </c>
      <c r="E48" s="9" t="s">
        <v>171</v>
      </c>
      <c r="F48" s="9" t="s">
        <v>250</v>
      </c>
      <c r="G48" s="9" t="s">
        <v>214</v>
      </c>
      <c r="H48" s="9" t="s">
        <v>186</v>
      </c>
      <c r="I48" s="9" t="s">
        <v>251</v>
      </c>
      <c r="J48" s="9" t="s">
        <v>216</v>
      </c>
      <c r="K48" s="9">
        <v>100</v>
      </c>
      <c r="L48" s="8"/>
      <c r="M48" s="23" t="s">
        <v>17</v>
      </c>
      <c r="N48" s="23">
        <f t="shared" si="1"/>
        <v>0</v>
      </c>
      <c r="O48" s="15">
        <f t="shared" si="0"/>
        <v>100</v>
      </c>
      <c r="P48" s="24">
        <f t="shared" si="2"/>
        <v>100</v>
      </c>
      <c r="Q48" s="24"/>
      <c r="R48" s="24"/>
      <c r="S48" s="24"/>
    </row>
    <row r="49" s="1" customFormat="1" hidden="1" customHeight="1" spans="1:19">
      <c r="A49" s="1" t="s">
        <v>1337</v>
      </c>
      <c r="B49" s="1" t="s">
        <v>1340</v>
      </c>
      <c r="C49" s="8">
        <v>19</v>
      </c>
      <c r="D49" s="9" t="s">
        <v>252</v>
      </c>
      <c r="E49" s="9" t="s">
        <v>135</v>
      </c>
      <c r="F49" s="9" t="s">
        <v>126</v>
      </c>
      <c r="G49" s="9" t="s">
        <v>214</v>
      </c>
      <c r="H49" s="9" t="s">
        <v>186</v>
      </c>
      <c r="I49" s="9" t="s">
        <v>253</v>
      </c>
      <c r="J49" s="9" t="s">
        <v>216</v>
      </c>
      <c r="K49" s="9">
        <v>100</v>
      </c>
      <c r="L49" s="8"/>
      <c r="M49" s="23" t="s">
        <v>17</v>
      </c>
      <c r="N49" s="23">
        <f t="shared" si="1"/>
        <v>0</v>
      </c>
      <c r="O49" s="15">
        <f t="shared" si="0"/>
        <v>100</v>
      </c>
      <c r="P49" s="24">
        <f t="shared" si="2"/>
        <v>100</v>
      </c>
      <c r="Q49" s="24"/>
      <c r="R49" s="24"/>
      <c r="S49" s="24"/>
    </row>
    <row r="50" s="1" customFormat="1" hidden="1" customHeight="1" spans="1:19">
      <c r="A50" s="1" t="s">
        <v>1337</v>
      </c>
      <c r="B50" s="1" t="s">
        <v>1340</v>
      </c>
      <c r="C50" s="8">
        <v>20</v>
      </c>
      <c r="D50" s="9" t="s">
        <v>254</v>
      </c>
      <c r="E50" s="9" t="s">
        <v>135</v>
      </c>
      <c r="F50" s="9" t="s">
        <v>190</v>
      </c>
      <c r="G50" s="9" t="s">
        <v>214</v>
      </c>
      <c r="H50" s="9" t="s">
        <v>186</v>
      </c>
      <c r="I50" s="9" t="s">
        <v>255</v>
      </c>
      <c r="J50" s="9" t="s">
        <v>216</v>
      </c>
      <c r="K50" s="9">
        <v>100</v>
      </c>
      <c r="L50" s="8"/>
      <c r="M50" s="23" t="s">
        <v>17</v>
      </c>
      <c r="N50" s="23">
        <f t="shared" si="1"/>
        <v>0</v>
      </c>
      <c r="O50" s="15">
        <f t="shared" si="0"/>
        <v>100</v>
      </c>
      <c r="P50" s="24">
        <f t="shared" si="2"/>
        <v>100</v>
      </c>
      <c r="Q50" s="24"/>
      <c r="R50" s="24"/>
      <c r="S50" s="24"/>
    </row>
    <row r="51" s="1" customFormat="1" hidden="1" customHeight="1" spans="1:19">
      <c r="A51" s="1" t="s">
        <v>1337</v>
      </c>
      <c r="B51" s="1" t="s">
        <v>1340</v>
      </c>
      <c r="C51" s="8">
        <v>22</v>
      </c>
      <c r="D51" s="9" t="s">
        <v>256</v>
      </c>
      <c r="E51" s="9" t="s">
        <v>112</v>
      </c>
      <c r="F51" s="9" t="s">
        <v>113</v>
      </c>
      <c r="G51" s="9" t="s">
        <v>257</v>
      </c>
      <c r="H51" s="9" t="s">
        <v>186</v>
      </c>
      <c r="I51" s="9" t="s">
        <v>258</v>
      </c>
      <c r="J51" s="9" t="s">
        <v>259</v>
      </c>
      <c r="K51" s="9">
        <v>200</v>
      </c>
      <c r="L51" s="8"/>
      <c r="M51" s="23" t="s">
        <v>17</v>
      </c>
      <c r="N51" s="23">
        <f t="shared" si="1"/>
        <v>0</v>
      </c>
      <c r="O51" s="15">
        <f t="shared" si="0"/>
        <v>200</v>
      </c>
      <c r="P51" s="24">
        <f t="shared" si="2"/>
        <v>200</v>
      </c>
      <c r="Q51" s="24"/>
      <c r="R51" s="24"/>
      <c r="S51" s="24"/>
    </row>
    <row r="52" s="1" customFormat="1" hidden="1" customHeight="1" spans="1:19">
      <c r="A52" s="1" t="s">
        <v>1337</v>
      </c>
      <c r="B52" s="1" t="s">
        <v>1340</v>
      </c>
      <c r="C52" s="8">
        <v>23</v>
      </c>
      <c r="D52" s="9" t="s">
        <v>260</v>
      </c>
      <c r="E52" s="9" t="s">
        <v>112</v>
      </c>
      <c r="F52" s="9" t="s">
        <v>113</v>
      </c>
      <c r="G52" s="9" t="s">
        <v>257</v>
      </c>
      <c r="H52" s="9" t="s">
        <v>186</v>
      </c>
      <c r="I52" s="9" t="s">
        <v>261</v>
      </c>
      <c r="J52" s="9" t="s">
        <v>262</v>
      </c>
      <c r="K52" s="9">
        <v>750</v>
      </c>
      <c r="L52" s="8"/>
      <c r="M52" s="23" t="s">
        <v>17</v>
      </c>
      <c r="N52" s="23">
        <f t="shared" si="1"/>
        <v>0</v>
      </c>
      <c r="O52" s="15">
        <f t="shared" si="0"/>
        <v>750</v>
      </c>
      <c r="P52" s="24">
        <f t="shared" si="2"/>
        <v>750</v>
      </c>
      <c r="Q52" s="24"/>
      <c r="R52" s="24"/>
      <c r="S52" s="24"/>
    </row>
    <row r="53" s="1" customFormat="1" hidden="1" customHeight="1" spans="1:19">
      <c r="A53" s="1" t="s">
        <v>1337</v>
      </c>
      <c r="B53" s="1" t="s">
        <v>1340</v>
      </c>
      <c r="C53" s="8">
        <v>24</v>
      </c>
      <c r="D53" s="9" t="s">
        <v>263</v>
      </c>
      <c r="E53" s="9" t="s">
        <v>112</v>
      </c>
      <c r="F53" s="9" t="s">
        <v>113</v>
      </c>
      <c r="G53" s="9" t="s">
        <v>257</v>
      </c>
      <c r="H53" s="9" t="s">
        <v>186</v>
      </c>
      <c r="I53" s="9" t="s">
        <v>264</v>
      </c>
      <c r="J53" s="9" t="s">
        <v>265</v>
      </c>
      <c r="K53" s="9">
        <v>60.83</v>
      </c>
      <c r="L53" s="8"/>
      <c r="M53" s="23" t="s">
        <v>17</v>
      </c>
      <c r="N53" s="23">
        <f t="shared" si="1"/>
        <v>0</v>
      </c>
      <c r="O53" s="15">
        <f t="shared" si="0"/>
        <v>60.83</v>
      </c>
      <c r="P53" s="24">
        <f t="shared" si="2"/>
        <v>60.83</v>
      </c>
      <c r="Q53" s="24"/>
      <c r="R53" s="24"/>
      <c r="S53" s="24"/>
    </row>
    <row r="54" s="1" customFormat="1" hidden="1" customHeight="1" spans="1:19">
      <c r="A54" s="1" t="s">
        <v>1337</v>
      </c>
      <c r="B54" s="1" t="s">
        <v>1340</v>
      </c>
      <c r="C54" s="8">
        <v>25</v>
      </c>
      <c r="D54" s="9" t="s">
        <v>266</v>
      </c>
      <c r="E54" s="10" t="s">
        <v>146</v>
      </c>
      <c r="F54" s="10" t="s">
        <v>267</v>
      </c>
      <c r="G54" s="10" t="s">
        <v>268</v>
      </c>
      <c r="H54" s="10" t="s">
        <v>269</v>
      </c>
      <c r="I54" s="10" t="s">
        <v>270</v>
      </c>
      <c r="J54" s="10" t="s">
        <v>271</v>
      </c>
      <c r="K54" s="9">
        <v>400</v>
      </c>
      <c r="L54" s="8"/>
      <c r="M54" s="23" t="s">
        <v>17</v>
      </c>
      <c r="N54" s="23">
        <f t="shared" si="1"/>
        <v>0</v>
      </c>
      <c r="O54" s="15">
        <f t="shared" si="0"/>
        <v>400</v>
      </c>
      <c r="P54" s="24">
        <f t="shared" si="2"/>
        <v>400</v>
      </c>
      <c r="Q54" s="24"/>
      <c r="R54" s="24"/>
      <c r="S54" s="24"/>
    </row>
    <row r="55" s="1" customFormat="1" hidden="1" customHeight="1" spans="1:19">
      <c r="A55" s="1" t="s">
        <v>1337</v>
      </c>
      <c r="B55" s="1" t="s">
        <v>1340</v>
      </c>
      <c r="C55" s="8">
        <v>26</v>
      </c>
      <c r="D55" s="9" t="s">
        <v>272</v>
      </c>
      <c r="E55" s="9" t="s">
        <v>146</v>
      </c>
      <c r="F55" s="9" t="s">
        <v>273</v>
      </c>
      <c r="G55" s="9" t="s">
        <v>268</v>
      </c>
      <c r="H55" s="9" t="s">
        <v>269</v>
      </c>
      <c r="I55" s="9" t="s">
        <v>274</v>
      </c>
      <c r="J55" s="9" t="s">
        <v>275</v>
      </c>
      <c r="K55" s="9">
        <v>206.2967</v>
      </c>
      <c r="L55" s="8"/>
      <c r="M55" s="23" t="s">
        <v>17</v>
      </c>
      <c r="N55" s="23">
        <f t="shared" si="1"/>
        <v>0</v>
      </c>
      <c r="O55" s="15">
        <f t="shared" si="0"/>
        <v>206.2967</v>
      </c>
      <c r="P55" s="24">
        <f t="shared" si="2"/>
        <v>206.2967</v>
      </c>
      <c r="Q55" s="24"/>
      <c r="R55" s="24"/>
      <c r="S55" s="24"/>
    </row>
    <row r="56" s="1" customFormat="1" hidden="1" customHeight="1" spans="1:19">
      <c r="A56" s="1" t="s">
        <v>1337</v>
      </c>
      <c r="B56" s="1" t="s">
        <v>1340</v>
      </c>
      <c r="C56" s="8">
        <v>27</v>
      </c>
      <c r="D56" s="9" t="s">
        <v>276</v>
      </c>
      <c r="E56" s="9" t="s">
        <v>146</v>
      </c>
      <c r="F56" s="9" t="s">
        <v>277</v>
      </c>
      <c r="G56" s="9" t="s">
        <v>268</v>
      </c>
      <c r="H56" s="9" t="s">
        <v>269</v>
      </c>
      <c r="I56" s="9" t="s">
        <v>278</v>
      </c>
      <c r="J56" s="9" t="s">
        <v>279</v>
      </c>
      <c r="K56" s="9">
        <v>282.5461</v>
      </c>
      <c r="L56" s="8"/>
      <c r="M56" s="23" t="s">
        <v>18</v>
      </c>
      <c r="N56" s="23">
        <f t="shared" si="1"/>
        <v>0</v>
      </c>
      <c r="O56" s="15">
        <f t="shared" si="0"/>
        <v>282.5461</v>
      </c>
      <c r="P56" s="24"/>
      <c r="Q56" s="24">
        <f>K56</f>
        <v>282.5461</v>
      </c>
      <c r="R56" s="24"/>
      <c r="S56" s="24"/>
    </row>
    <row r="57" s="1" customFormat="1" hidden="1" customHeight="1" spans="1:19">
      <c r="A57" s="1" t="s">
        <v>1337</v>
      </c>
      <c r="B57" s="1" t="s">
        <v>1340</v>
      </c>
      <c r="C57" s="8">
        <v>29</v>
      </c>
      <c r="D57" s="9" t="s">
        <v>280</v>
      </c>
      <c r="E57" s="9" t="s">
        <v>146</v>
      </c>
      <c r="F57" s="9" t="s">
        <v>147</v>
      </c>
      <c r="G57" s="9" t="s">
        <v>268</v>
      </c>
      <c r="H57" s="9" t="s">
        <v>269</v>
      </c>
      <c r="I57" s="9" t="s">
        <v>281</v>
      </c>
      <c r="J57" s="9">
        <v>0</v>
      </c>
      <c r="K57" s="9">
        <v>1</v>
      </c>
      <c r="L57" s="8"/>
      <c r="M57" s="23" t="s">
        <v>283</v>
      </c>
      <c r="N57" s="23">
        <f t="shared" si="1"/>
        <v>0</v>
      </c>
      <c r="O57" s="15">
        <f t="shared" si="0"/>
        <v>1</v>
      </c>
      <c r="P57" s="24"/>
      <c r="Q57" s="24"/>
      <c r="R57" s="24">
        <f>K57</f>
        <v>1</v>
      </c>
      <c r="S57" s="24"/>
    </row>
    <row r="58" s="1" customFormat="1" hidden="1" customHeight="1" spans="1:19">
      <c r="A58" s="1" t="s">
        <v>1337</v>
      </c>
      <c r="B58" s="1" t="s">
        <v>1340</v>
      </c>
      <c r="C58" s="8">
        <v>30</v>
      </c>
      <c r="D58" s="9" t="s">
        <v>284</v>
      </c>
      <c r="E58" s="9" t="s">
        <v>285</v>
      </c>
      <c r="F58" s="9" t="s">
        <v>179</v>
      </c>
      <c r="G58" s="9" t="s">
        <v>114</v>
      </c>
      <c r="H58" s="9" t="s">
        <v>115</v>
      </c>
      <c r="I58" s="9" t="s">
        <v>286</v>
      </c>
      <c r="J58" s="9" t="s">
        <v>194</v>
      </c>
      <c r="K58" s="9">
        <v>200</v>
      </c>
      <c r="L58" s="8"/>
      <c r="M58" s="23" t="s">
        <v>17</v>
      </c>
      <c r="N58" s="23">
        <f t="shared" si="1"/>
        <v>0</v>
      </c>
      <c r="O58" s="15">
        <f t="shared" si="0"/>
        <v>200</v>
      </c>
      <c r="P58" s="24">
        <f t="shared" ref="P58:P69" si="3">K58</f>
        <v>200</v>
      </c>
      <c r="Q58" s="24"/>
      <c r="R58" s="24"/>
      <c r="S58" s="24"/>
    </row>
    <row r="59" s="1" customFormat="1" hidden="1" customHeight="1" spans="1:19">
      <c r="A59" s="1" t="s">
        <v>1337</v>
      </c>
      <c r="B59" s="1" t="s">
        <v>1340</v>
      </c>
      <c r="C59" s="8">
        <v>31</v>
      </c>
      <c r="D59" s="9" t="s">
        <v>287</v>
      </c>
      <c r="E59" s="9" t="s">
        <v>285</v>
      </c>
      <c r="F59" s="9" t="s">
        <v>179</v>
      </c>
      <c r="G59" s="9" t="s">
        <v>268</v>
      </c>
      <c r="H59" s="9" t="s">
        <v>269</v>
      </c>
      <c r="I59" s="9" t="s">
        <v>288</v>
      </c>
      <c r="J59" s="9" t="s">
        <v>289</v>
      </c>
      <c r="K59" s="9">
        <v>78</v>
      </c>
      <c r="L59" s="8"/>
      <c r="M59" s="23" t="s">
        <v>17</v>
      </c>
      <c r="N59" s="23">
        <f t="shared" si="1"/>
        <v>0</v>
      </c>
      <c r="O59" s="15">
        <f t="shared" si="0"/>
        <v>78</v>
      </c>
      <c r="P59" s="24">
        <f t="shared" si="3"/>
        <v>78</v>
      </c>
      <c r="Q59" s="24"/>
      <c r="R59" s="24"/>
      <c r="S59" s="24"/>
    </row>
    <row r="60" s="1" customFormat="1" hidden="1" customHeight="1" spans="1:19">
      <c r="A60" s="1" t="s">
        <v>1337</v>
      </c>
      <c r="B60" s="1" t="s">
        <v>1340</v>
      </c>
      <c r="C60" s="8">
        <v>32</v>
      </c>
      <c r="D60" s="9" t="s">
        <v>290</v>
      </c>
      <c r="E60" s="9" t="s">
        <v>291</v>
      </c>
      <c r="F60" s="9" t="s">
        <v>292</v>
      </c>
      <c r="G60" s="9" t="s">
        <v>114</v>
      </c>
      <c r="H60" s="9" t="s">
        <v>115</v>
      </c>
      <c r="I60" s="9" t="s">
        <v>293</v>
      </c>
      <c r="J60" s="9" t="s">
        <v>294</v>
      </c>
      <c r="K60" s="9">
        <v>434.0663</v>
      </c>
      <c r="L60" s="8"/>
      <c r="M60" s="23" t="s">
        <v>17</v>
      </c>
      <c r="N60" s="23">
        <f t="shared" si="1"/>
        <v>0</v>
      </c>
      <c r="O60" s="15">
        <f t="shared" si="0"/>
        <v>434.0663</v>
      </c>
      <c r="P60" s="24">
        <f t="shared" si="3"/>
        <v>434.0663</v>
      </c>
      <c r="Q60" s="24"/>
      <c r="R60" s="24"/>
      <c r="S60" s="24"/>
    </row>
    <row r="61" s="1" customFormat="1" hidden="1" customHeight="1" spans="1:19">
      <c r="A61" s="1" t="s">
        <v>1337</v>
      </c>
      <c r="B61" s="1" t="s">
        <v>1340</v>
      </c>
      <c r="C61" s="8">
        <v>33</v>
      </c>
      <c r="D61" s="9" t="s">
        <v>295</v>
      </c>
      <c r="E61" s="9" t="s">
        <v>291</v>
      </c>
      <c r="F61" s="9" t="s">
        <v>218</v>
      </c>
      <c r="G61" s="9" t="s">
        <v>114</v>
      </c>
      <c r="H61" s="9" t="s">
        <v>198</v>
      </c>
      <c r="I61" s="9" t="s">
        <v>296</v>
      </c>
      <c r="J61" s="9" t="s">
        <v>297</v>
      </c>
      <c r="K61" s="9">
        <v>178.8049</v>
      </c>
      <c r="L61" s="8"/>
      <c r="M61" s="23" t="s">
        <v>17</v>
      </c>
      <c r="N61" s="23">
        <f t="shared" si="1"/>
        <v>0</v>
      </c>
      <c r="O61" s="15">
        <f t="shared" si="0"/>
        <v>178.8049</v>
      </c>
      <c r="P61" s="24">
        <f t="shared" si="3"/>
        <v>178.8049</v>
      </c>
      <c r="Q61" s="24"/>
      <c r="R61" s="24"/>
      <c r="S61" s="24"/>
    </row>
    <row r="62" s="1" customFormat="1" hidden="1" customHeight="1" spans="1:19">
      <c r="A62" s="1" t="s">
        <v>1337</v>
      </c>
      <c r="B62" s="1" t="s">
        <v>1340</v>
      </c>
      <c r="C62" s="8">
        <v>34</v>
      </c>
      <c r="D62" s="9" t="s">
        <v>298</v>
      </c>
      <c r="E62" s="9" t="s">
        <v>291</v>
      </c>
      <c r="F62" s="9" t="s">
        <v>299</v>
      </c>
      <c r="G62" s="9" t="s">
        <v>114</v>
      </c>
      <c r="H62" s="9" t="s">
        <v>115</v>
      </c>
      <c r="I62" s="9" t="s">
        <v>300</v>
      </c>
      <c r="J62" s="9" t="s">
        <v>301</v>
      </c>
      <c r="K62" s="9">
        <v>199.536</v>
      </c>
      <c r="L62" s="8"/>
      <c r="M62" s="23" t="s">
        <v>17</v>
      </c>
      <c r="N62" s="23">
        <f t="shared" si="1"/>
        <v>0</v>
      </c>
      <c r="O62" s="15">
        <f t="shared" si="0"/>
        <v>199.536</v>
      </c>
      <c r="P62" s="24">
        <f t="shared" si="3"/>
        <v>199.536</v>
      </c>
      <c r="Q62" s="24"/>
      <c r="R62" s="24"/>
      <c r="S62" s="24"/>
    </row>
    <row r="63" s="1" customFormat="1" hidden="1" customHeight="1" spans="1:19">
      <c r="A63" s="1" t="s">
        <v>1337</v>
      </c>
      <c r="B63" s="1" t="s">
        <v>1340</v>
      </c>
      <c r="C63" s="8">
        <v>35</v>
      </c>
      <c r="D63" s="9" t="s">
        <v>302</v>
      </c>
      <c r="E63" s="9" t="s">
        <v>291</v>
      </c>
      <c r="F63" s="9" t="s">
        <v>303</v>
      </c>
      <c r="G63" s="9" t="s">
        <v>114</v>
      </c>
      <c r="H63" s="9" t="s">
        <v>115</v>
      </c>
      <c r="I63" s="9" t="s">
        <v>304</v>
      </c>
      <c r="J63" s="9" t="s">
        <v>305</v>
      </c>
      <c r="K63" s="9">
        <v>142.9077</v>
      </c>
      <c r="L63" s="8"/>
      <c r="M63" s="23" t="s">
        <v>17</v>
      </c>
      <c r="N63" s="23">
        <f t="shared" si="1"/>
        <v>0</v>
      </c>
      <c r="O63" s="15">
        <f t="shared" si="0"/>
        <v>142.9077</v>
      </c>
      <c r="P63" s="24">
        <f t="shared" si="3"/>
        <v>142.9077</v>
      </c>
      <c r="Q63" s="24"/>
      <c r="R63" s="24"/>
      <c r="S63" s="24"/>
    </row>
    <row r="64" s="1" customFormat="1" hidden="1" customHeight="1" spans="1:19">
      <c r="A64" s="1" t="s">
        <v>1337</v>
      </c>
      <c r="B64" s="1" t="s">
        <v>1340</v>
      </c>
      <c r="C64" s="8">
        <v>37</v>
      </c>
      <c r="D64" s="9" t="s">
        <v>306</v>
      </c>
      <c r="E64" s="10" t="s">
        <v>291</v>
      </c>
      <c r="F64" s="10" t="s">
        <v>190</v>
      </c>
      <c r="G64" s="10" t="s">
        <v>214</v>
      </c>
      <c r="H64" s="10" t="s">
        <v>186</v>
      </c>
      <c r="I64" s="10" t="s">
        <v>307</v>
      </c>
      <c r="J64" s="10" t="s">
        <v>308</v>
      </c>
      <c r="K64" s="9">
        <v>22.5908</v>
      </c>
      <c r="L64" s="8"/>
      <c r="M64" s="23" t="s">
        <v>17</v>
      </c>
      <c r="N64" s="23">
        <f t="shared" si="1"/>
        <v>0</v>
      </c>
      <c r="O64" s="15">
        <f t="shared" si="0"/>
        <v>22.5908</v>
      </c>
      <c r="P64" s="24">
        <f t="shared" si="3"/>
        <v>22.5908</v>
      </c>
      <c r="Q64" s="24"/>
      <c r="R64" s="24"/>
      <c r="S64" s="24"/>
    </row>
    <row r="65" s="1" customFormat="1" hidden="1" customHeight="1" spans="1:19">
      <c r="A65" s="1" t="s">
        <v>1337</v>
      </c>
      <c r="B65" s="1" t="s">
        <v>1340</v>
      </c>
      <c r="C65" s="8">
        <v>38</v>
      </c>
      <c r="D65" s="9" t="s">
        <v>309</v>
      </c>
      <c r="E65" s="9" t="s">
        <v>310</v>
      </c>
      <c r="F65" s="9" t="s">
        <v>190</v>
      </c>
      <c r="G65" s="9" t="s">
        <v>114</v>
      </c>
      <c r="H65" s="9" t="s">
        <v>186</v>
      </c>
      <c r="I65" s="9" t="s">
        <v>311</v>
      </c>
      <c r="J65" s="9" t="s">
        <v>312</v>
      </c>
      <c r="K65" s="9">
        <v>20</v>
      </c>
      <c r="L65" s="8"/>
      <c r="M65" s="23" t="s">
        <v>17</v>
      </c>
      <c r="N65" s="23">
        <f t="shared" si="1"/>
        <v>0</v>
      </c>
      <c r="O65" s="15">
        <f t="shared" si="0"/>
        <v>20</v>
      </c>
      <c r="P65" s="24">
        <f t="shared" si="3"/>
        <v>20</v>
      </c>
      <c r="Q65" s="24"/>
      <c r="R65" s="24"/>
      <c r="S65" s="24"/>
    </row>
    <row r="66" s="1" customFormat="1" hidden="1" customHeight="1" spans="1:19">
      <c r="A66" s="1" t="s">
        <v>1337</v>
      </c>
      <c r="B66" s="1" t="s">
        <v>1340</v>
      </c>
      <c r="C66" s="8">
        <v>39</v>
      </c>
      <c r="D66" s="9" t="s">
        <v>313</v>
      </c>
      <c r="E66" s="9" t="s">
        <v>310</v>
      </c>
      <c r="F66" s="9" t="s">
        <v>179</v>
      </c>
      <c r="G66" s="9" t="s">
        <v>314</v>
      </c>
      <c r="H66" s="9" t="s">
        <v>186</v>
      </c>
      <c r="I66" s="9" t="s">
        <v>315</v>
      </c>
      <c r="J66" s="9" t="s">
        <v>316</v>
      </c>
      <c r="K66" s="9">
        <v>72.2268</v>
      </c>
      <c r="L66" s="8"/>
      <c r="M66" s="23" t="s">
        <v>17</v>
      </c>
      <c r="N66" s="23">
        <f t="shared" si="1"/>
        <v>0</v>
      </c>
      <c r="O66" s="15">
        <f t="shared" si="0"/>
        <v>72.2268</v>
      </c>
      <c r="P66" s="24">
        <f t="shared" si="3"/>
        <v>72.2268</v>
      </c>
      <c r="Q66" s="24"/>
      <c r="R66" s="24"/>
      <c r="S66" s="24"/>
    </row>
    <row r="67" s="1" customFormat="1" hidden="1" customHeight="1" spans="1:19">
      <c r="A67" s="1" t="s">
        <v>1337</v>
      </c>
      <c r="B67" s="1" t="s">
        <v>1340</v>
      </c>
      <c r="C67" s="8">
        <v>40</v>
      </c>
      <c r="D67" s="9" t="s">
        <v>317</v>
      </c>
      <c r="E67" s="9" t="s">
        <v>310</v>
      </c>
      <c r="F67" s="9" t="s">
        <v>318</v>
      </c>
      <c r="G67" s="9" t="s">
        <v>114</v>
      </c>
      <c r="H67" s="9" t="s">
        <v>232</v>
      </c>
      <c r="I67" s="9" t="s">
        <v>319</v>
      </c>
      <c r="J67" s="9" t="s">
        <v>320</v>
      </c>
      <c r="K67" s="9">
        <v>35</v>
      </c>
      <c r="L67" s="8"/>
      <c r="M67" s="23" t="s">
        <v>17</v>
      </c>
      <c r="N67" s="23">
        <f t="shared" si="1"/>
        <v>0</v>
      </c>
      <c r="O67" s="15">
        <f t="shared" si="0"/>
        <v>35</v>
      </c>
      <c r="P67" s="24">
        <f t="shared" si="3"/>
        <v>35</v>
      </c>
      <c r="Q67" s="24"/>
      <c r="R67" s="24"/>
      <c r="S67" s="24"/>
    </row>
    <row r="68" s="1" customFormat="1" hidden="1" customHeight="1" spans="1:19">
      <c r="A68" s="1" t="s">
        <v>1337</v>
      </c>
      <c r="B68" s="1" t="s">
        <v>1340</v>
      </c>
      <c r="C68" s="8">
        <v>41</v>
      </c>
      <c r="D68" s="9" t="s">
        <v>321</v>
      </c>
      <c r="E68" s="9" t="s">
        <v>322</v>
      </c>
      <c r="F68" s="9" t="s">
        <v>136</v>
      </c>
      <c r="G68" s="9" t="s">
        <v>323</v>
      </c>
      <c r="H68" s="9" t="s">
        <v>324</v>
      </c>
      <c r="I68" s="9" t="s">
        <v>325</v>
      </c>
      <c r="J68" s="9" t="s">
        <v>326</v>
      </c>
      <c r="K68" s="9">
        <v>61.5507</v>
      </c>
      <c r="L68" s="8"/>
      <c r="M68" s="23" t="s">
        <v>17</v>
      </c>
      <c r="N68" s="23">
        <f t="shared" si="1"/>
        <v>0</v>
      </c>
      <c r="O68" s="15">
        <f t="shared" si="0"/>
        <v>61.5507</v>
      </c>
      <c r="P68" s="24">
        <f t="shared" si="3"/>
        <v>61.5507</v>
      </c>
      <c r="Q68" s="24"/>
      <c r="R68" s="24"/>
      <c r="S68" s="24"/>
    </row>
    <row r="69" s="1" customFormat="1" hidden="1" customHeight="1" spans="1:19">
      <c r="A69" s="1" t="s">
        <v>1337</v>
      </c>
      <c r="B69" s="1" t="s">
        <v>1340</v>
      </c>
      <c r="C69" s="8">
        <v>42</v>
      </c>
      <c r="D69" s="9" t="s">
        <v>327</v>
      </c>
      <c r="E69" s="9" t="s">
        <v>322</v>
      </c>
      <c r="F69" s="9" t="s">
        <v>190</v>
      </c>
      <c r="G69" s="9" t="s">
        <v>328</v>
      </c>
      <c r="H69" s="9" t="s">
        <v>329</v>
      </c>
      <c r="I69" s="9" t="s">
        <v>330</v>
      </c>
      <c r="J69" s="9">
        <v>0</v>
      </c>
      <c r="K69" s="9">
        <v>15.24</v>
      </c>
      <c r="L69" s="8"/>
      <c r="M69" s="23" t="s">
        <v>283</v>
      </c>
      <c r="N69" s="23">
        <f t="shared" si="1"/>
        <v>0</v>
      </c>
      <c r="O69" s="15">
        <f t="shared" si="0"/>
        <v>15.24</v>
      </c>
      <c r="P69" s="24"/>
      <c r="Q69" s="24"/>
      <c r="R69" s="24">
        <f>K69</f>
        <v>15.24</v>
      </c>
      <c r="S69" s="24"/>
    </row>
    <row r="70" s="1" customFormat="1" hidden="1" customHeight="1" spans="1:19">
      <c r="A70" s="1" t="s">
        <v>1337</v>
      </c>
      <c r="B70" s="1" t="s">
        <v>1340</v>
      </c>
      <c r="C70" s="8">
        <v>43</v>
      </c>
      <c r="D70" s="9" t="s">
        <v>332</v>
      </c>
      <c r="E70" s="9" t="s">
        <v>130</v>
      </c>
      <c r="F70" s="9" t="s">
        <v>131</v>
      </c>
      <c r="G70" s="9" t="s">
        <v>114</v>
      </c>
      <c r="H70" s="9" t="s">
        <v>115</v>
      </c>
      <c r="I70" s="9" t="s">
        <v>333</v>
      </c>
      <c r="J70" s="9" t="s">
        <v>333</v>
      </c>
      <c r="K70" s="9">
        <v>200</v>
      </c>
      <c r="L70" s="8"/>
      <c r="M70" s="23" t="s">
        <v>17</v>
      </c>
      <c r="N70" s="23">
        <f t="shared" si="1"/>
        <v>0</v>
      </c>
      <c r="O70" s="15">
        <f t="shared" ref="O70:O80" si="4">SUM(P70:S70)</f>
        <v>200</v>
      </c>
      <c r="P70" s="24">
        <f t="shared" ref="P70:P78" si="5">K70</f>
        <v>200</v>
      </c>
      <c r="Q70" s="24"/>
      <c r="R70" s="24"/>
      <c r="S70" s="24"/>
    </row>
    <row r="71" s="1" customFormat="1" hidden="1" customHeight="1" spans="1:19">
      <c r="A71" s="1" t="s">
        <v>1337</v>
      </c>
      <c r="B71" s="1" t="s">
        <v>1340</v>
      </c>
      <c r="C71" s="8">
        <v>44</v>
      </c>
      <c r="D71" s="9" t="s">
        <v>334</v>
      </c>
      <c r="E71" s="9" t="s">
        <v>130</v>
      </c>
      <c r="F71" s="9" t="s">
        <v>335</v>
      </c>
      <c r="G71" s="9" t="s">
        <v>243</v>
      </c>
      <c r="H71" s="9" t="s">
        <v>115</v>
      </c>
      <c r="I71" s="9" t="s">
        <v>336</v>
      </c>
      <c r="J71" s="9" t="s">
        <v>337</v>
      </c>
      <c r="K71" s="9">
        <v>80</v>
      </c>
      <c r="L71" s="8"/>
      <c r="M71" s="23" t="s">
        <v>17</v>
      </c>
      <c r="N71" s="23">
        <f t="shared" ref="N71:N80" si="6">K71-O71</f>
        <v>0</v>
      </c>
      <c r="O71" s="15">
        <f t="shared" si="4"/>
        <v>80</v>
      </c>
      <c r="P71" s="24">
        <f t="shared" si="5"/>
        <v>80</v>
      </c>
      <c r="Q71" s="24"/>
      <c r="R71" s="24"/>
      <c r="S71" s="24"/>
    </row>
    <row r="72" s="1" customFormat="1" hidden="1" customHeight="1" spans="1:19">
      <c r="A72" s="1" t="s">
        <v>1337</v>
      </c>
      <c r="B72" s="1" t="s">
        <v>1340</v>
      </c>
      <c r="C72" s="8">
        <v>45</v>
      </c>
      <c r="D72" s="9" t="s">
        <v>338</v>
      </c>
      <c r="E72" s="9" t="s">
        <v>130</v>
      </c>
      <c r="F72" s="9" t="s">
        <v>339</v>
      </c>
      <c r="G72" s="9" t="s">
        <v>243</v>
      </c>
      <c r="H72" s="9" t="s">
        <v>115</v>
      </c>
      <c r="I72" s="9" t="s">
        <v>340</v>
      </c>
      <c r="J72" s="9" t="s">
        <v>341</v>
      </c>
      <c r="K72" s="9">
        <v>65</v>
      </c>
      <c r="L72" s="8"/>
      <c r="M72" s="23" t="s">
        <v>17</v>
      </c>
      <c r="N72" s="23">
        <f t="shared" si="6"/>
        <v>0</v>
      </c>
      <c r="O72" s="15">
        <f t="shared" si="4"/>
        <v>65</v>
      </c>
      <c r="P72" s="24">
        <f t="shared" si="5"/>
        <v>65</v>
      </c>
      <c r="Q72" s="24"/>
      <c r="R72" s="24"/>
      <c r="S72" s="24"/>
    </row>
    <row r="73" s="1" customFormat="1" hidden="1" customHeight="1" spans="1:19">
      <c r="A73" s="1" t="s">
        <v>1337</v>
      </c>
      <c r="B73" s="1" t="s">
        <v>1340</v>
      </c>
      <c r="C73" s="8">
        <v>46</v>
      </c>
      <c r="D73" s="9" t="s">
        <v>342</v>
      </c>
      <c r="E73" s="9" t="s">
        <v>130</v>
      </c>
      <c r="F73" s="9" t="s">
        <v>131</v>
      </c>
      <c r="G73" s="9" t="s">
        <v>268</v>
      </c>
      <c r="H73" s="9" t="s">
        <v>269</v>
      </c>
      <c r="I73" s="9" t="s">
        <v>343</v>
      </c>
      <c r="J73" s="9" t="s">
        <v>344</v>
      </c>
      <c r="K73" s="9">
        <v>20</v>
      </c>
      <c r="L73" s="8"/>
      <c r="M73" s="23" t="s">
        <v>17</v>
      </c>
      <c r="N73" s="23">
        <f t="shared" si="6"/>
        <v>0</v>
      </c>
      <c r="O73" s="15">
        <f t="shared" si="4"/>
        <v>20</v>
      </c>
      <c r="P73" s="24">
        <f t="shared" si="5"/>
        <v>20</v>
      </c>
      <c r="Q73" s="24"/>
      <c r="R73" s="24"/>
      <c r="S73" s="24"/>
    </row>
    <row r="74" s="1" customFormat="1" hidden="1" customHeight="1" spans="1:19">
      <c r="A74" s="1" t="s">
        <v>1337</v>
      </c>
      <c r="B74" s="1" t="s">
        <v>1340</v>
      </c>
      <c r="C74" s="8">
        <v>47</v>
      </c>
      <c r="D74" s="9" t="s">
        <v>345</v>
      </c>
      <c r="E74" s="9" t="s">
        <v>161</v>
      </c>
      <c r="F74" s="9" t="s">
        <v>346</v>
      </c>
      <c r="G74" s="9" t="s">
        <v>347</v>
      </c>
      <c r="H74" s="9" t="s">
        <v>348</v>
      </c>
      <c r="I74" s="9" t="s">
        <v>349</v>
      </c>
      <c r="J74" s="9" t="s">
        <v>350</v>
      </c>
      <c r="K74" s="9">
        <v>1500</v>
      </c>
      <c r="L74" s="8"/>
      <c r="M74" s="23" t="s">
        <v>17</v>
      </c>
      <c r="N74" s="23">
        <f t="shared" si="6"/>
        <v>0</v>
      </c>
      <c r="O74" s="15">
        <f t="shared" si="4"/>
        <v>1500</v>
      </c>
      <c r="P74" s="24">
        <f t="shared" si="5"/>
        <v>1500</v>
      </c>
      <c r="Q74" s="24"/>
      <c r="R74" s="24"/>
      <c r="S74" s="24"/>
    </row>
    <row r="75" s="1" customFormat="1" hidden="1" customHeight="1" spans="1:19">
      <c r="A75" s="1" t="s">
        <v>1337</v>
      </c>
      <c r="B75" s="1" t="s">
        <v>1340</v>
      </c>
      <c r="C75" s="8">
        <v>48</v>
      </c>
      <c r="D75" s="9" t="s">
        <v>351</v>
      </c>
      <c r="E75" s="9" t="s">
        <v>161</v>
      </c>
      <c r="F75" s="9" t="s">
        <v>352</v>
      </c>
      <c r="G75" s="9" t="s">
        <v>114</v>
      </c>
      <c r="H75" s="9" t="s">
        <v>115</v>
      </c>
      <c r="I75" s="9" t="s">
        <v>353</v>
      </c>
      <c r="J75" s="9" t="s">
        <v>354</v>
      </c>
      <c r="K75" s="9">
        <v>400</v>
      </c>
      <c r="L75" s="8"/>
      <c r="M75" s="23" t="s">
        <v>17</v>
      </c>
      <c r="N75" s="23">
        <f t="shared" si="6"/>
        <v>0</v>
      </c>
      <c r="O75" s="15">
        <f t="shared" si="4"/>
        <v>400</v>
      </c>
      <c r="P75" s="24">
        <f t="shared" si="5"/>
        <v>400</v>
      </c>
      <c r="Q75" s="24"/>
      <c r="R75" s="24"/>
      <c r="S75" s="24"/>
    </row>
    <row r="76" s="1" customFormat="1" hidden="1" customHeight="1" spans="1:19">
      <c r="A76" s="1" t="s">
        <v>1337</v>
      </c>
      <c r="B76" s="1" t="s">
        <v>1340</v>
      </c>
      <c r="C76" s="8">
        <v>49</v>
      </c>
      <c r="D76" s="9" t="s">
        <v>355</v>
      </c>
      <c r="E76" s="10" t="s">
        <v>161</v>
      </c>
      <c r="F76" s="10" t="s">
        <v>144</v>
      </c>
      <c r="G76" s="10" t="s">
        <v>356</v>
      </c>
      <c r="H76" s="10" t="s">
        <v>357</v>
      </c>
      <c r="I76" s="10" t="s">
        <v>206</v>
      </c>
      <c r="J76" s="10" t="s">
        <v>207</v>
      </c>
      <c r="K76" s="9">
        <v>100</v>
      </c>
      <c r="L76" s="8"/>
      <c r="M76" s="23" t="s">
        <v>17</v>
      </c>
      <c r="N76" s="23">
        <f t="shared" si="6"/>
        <v>0</v>
      </c>
      <c r="O76" s="15">
        <f t="shared" si="4"/>
        <v>100</v>
      </c>
      <c r="P76" s="24">
        <f t="shared" si="5"/>
        <v>100</v>
      </c>
      <c r="Q76" s="24"/>
      <c r="R76" s="24"/>
      <c r="S76" s="24"/>
    </row>
    <row r="77" s="1" customFormat="1" hidden="1" customHeight="1" spans="1:19">
      <c r="A77" s="1" t="s">
        <v>1337</v>
      </c>
      <c r="B77" s="1" t="s">
        <v>1340</v>
      </c>
      <c r="C77" s="8">
        <v>50</v>
      </c>
      <c r="D77" s="9" t="s">
        <v>358</v>
      </c>
      <c r="E77" s="9" t="s">
        <v>161</v>
      </c>
      <c r="F77" s="9" t="s">
        <v>346</v>
      </c>
      <c r="G77" s="9" t="s">
        <v>240</v>
      </c>
      <c r="H77" s="9" t="s">
        <v>115</v>
      </c>
      <c r="I77" s="9" t="s">
        <v>359</v>
      </c>
      <c r="J77" s="9" t="s">
        <v>360</v>
      </c>
      <c r="K77" s="9">
        <v>125</v>
      </c>
      <c r="L77" s="8"/>
      <c r="M77" s="23" t="s">
        <v>17</v>
      </c>
      <c r="N77" s="23">
        <f t="shared" si="6"/>
        <v>0</v>
      </c>
      <c r="O77" s="15">
        <f t="shared" si="4"/>
        <v>125</v>
      </c>
      <c r="P77" s="24">
        <f t="shared" si="5"/>
        <v>125</v>
      </c>
      <c r="Q77" s="24"/>
      <c r="R77" s="24"/>
      <c r="S77" s="24"/>
    </row>
    <row r="78" s="1" customFormat="1" hidden="1" customHeight="1" spans="1:19">
      <c r="A78" s="1" t="s">
        <v>1337</v>
      </c>
      <c r="B78" s="1" t="s">
        <v>1340</v>
      </c>
      <c r="C78" s="8">
        <v>51</v>
      </c>
      <c r="D78" s="9" t="s">
        <v>361</v>
      </c>
      <c r="E78" s="9" t="s">
        <v>161</v>
      </c>
      <c r="F78" s="9" t="s">
        <v>346</v>
      </c>
      <c r="G78" s="9" t="s">
        <v>362</v>
      </c>
      <c r="H78" s="9" t="s">
        <v>186</v>
      </c>
      <c r="I78" s="9" t="s">
        <v>363</v>
      </c>
      <c r="J78" s="9" t="s">
        <v>364</v>
      </c>
      <c r="K78" s="9">
        <v>40</v>
      </c>
      <c r="L78" s="8"/>
      <c r="M78" s="23" t="s">
        <v>17</v>
      </c>
      <c r="N78" s="23">
        <f t="shared" si="6"/>
        <v>0</v>
      </c>
      <c r="O78" s="15">
        <f t="shared" si="4"/>
        <v>40</v>
      </c>
      <c r="P78" s="24">
        <f t="shared" si="5"/>
        <v>40</v>
      </c>
      <c r="Q78" s="24"/>
      <c r="R78" s="24"/>
      <c r="S78" s="24"/>
    </row>
    <row r="79" s="1" customFormat="1" hidden="1" customHeight="1" spans="1:19">
      <c r="A79" s="1" t="s">
        <v>1337</v>
      </c>
      <c r="B79" s="1" t="s">
        <v>1340</v>
      </c>
      <c r="C79" s="8">
        <v>52</v>
      </c>
      <c r="D79" s="9" t="s">
        <v>365</v>
      </c>
      <c r="E79" s="9" t="s">
        <v>161</v>
      </c>
      <c r="F79" s="9" t="s">
        <v>366</v>
      </c>
      <c r="G79" s="9" t="s">
        <v>367</v>
      </c>
      <c r="H79" s="9" t="s">
        <v>198</v>
      </c>
      <c r="I79" s="9" t="s">
        <v>368</v>
      </c>
      <c r="J79" s="9" t="s">
        <v>369</v>
      </c>
      <c r="K79" s="9">
        <v>50</v>
      </c>
      <c r="L79" s="8"/>
      <c r="M79" s="23" t="s">
        <v>18</v>
      </c>
      <c r="N79" s="23">
        <f t="shared" si="6"/>
        <v>0</v>
      </c>
      <c r="O79" s="15">
        <f t="shared" si="4"/>
        <v>50</v>
      </c>
      <c r="P79" s="24"/>
      <c r="Q79" s="24">
        <f>K79</f>
        <v>50</v>
      </c>
      <c r="R79" s="24"/>
      <c r="S79" s="24"/>
    </row>
    <row r="80" s="1" customFormat="1" hidden="1" customHeight="1" spans="1:19">
      <c r="A80" s="1" t="s">
        <v>1337</v>
      </c>
      <c r="B80" s="1" t="s">
        <v>1340</v>
      </c>
      <c r="C80" s="8">
        <v>53</v>
      </c>
      <c r="D80" s="9" t="s">
        <v>370</v>
      </c>
      <c r="E80" s="9" t="s">
        <v>161</v>
      </c>
      <c r="F80" s="9" t="s">
        <v>162</v>
      </c>
      <c r="G80" s="9" t="s">
        <v>371</v>
      </c>
      <c r="H80" s="9" t="s">
        <v>186</v>
      </c>
      <c r="I80" s="9" t="s">
        <v>372</v>
      </c>
      <c r="J80" s="9" t="s">
        <v>373</v>
      </c>
      <c r="K80" s="9">
        <v>130</v>
      </c>
      <c r="L80" s="8"/>
      <c r="M80" s="23" t="s">
        <v>18</v>
      </c>
      <c r="N80" s="23">
        <f t="shared" si="6"/>
        <v>0</v>
      </c>
      <c r="O80" s="15">
        <f t="shared" si="4"/>
        <v>130</v>
      </c>
      <c r="P80" s="24"/>
      <c r="Q80" s="24">
        <f>K80</f>
        <v>130</v>
      </c>
      <c r="R80" s="24"/>
      <c r="S80" s="24"/>
    </row>
    <row r="81" s="1" customFormat="1" hidden="1" customHeight="1" spans="1:19">
      <c r="A81" s="1" t="s">
        <v>1337</v>
      </c>
      <c r="B81" s="1" t="s">
        <v>1340</v>
      </c>
      <c r="C81" s="8">
        <v>55</v>
      </c>
      <c r="D81" s="9" t="s">
        <v>374</v>
      </c>
      <c r="E81" s="9" t="s">
        <v>161</v>
      </c>
      <c r="F81" s="9" t="s">
        <v>346</v>
      </c>
      <c r="G81" s="9" t="s">
        <v>114</v>
      </c>
      <c r="H81" s="9" t="s">
        <v>186</v>
      </c>
      <c r="I81" s="9" t="s">
        <v>375</v>
      </c>
      <c r="J81" s="9" t="s">
        <v>376</v>
      </c>
      <c r="K81" s="26">
        <f>14.7924+1</f>
        <v>15.7924</v>
      </c>
      <c r="L81" s="8"/>
      <c r="M81" s="23" t="s">
        <v>283</v>
      </c>
      <c r="N81" s="23">
        <f t="shared" ref="N81:N144" si="7">K81-O81</f>
        <v>0</v>
      </c>
      <c r="O81" s="15">
        <f t="shared" ref="O81:O144" si="8">SUM(P81:S81)</f>
        <v>15.7924</v>
      </c>
      <c r="P81" s="24"/>
      <c r="Q81" s="24"/>
      <c r="R81" s="24">
        <f>K81</f>
        <v>15.7924</v>
      </c>
      <c r="S81" s="24"/>
    </row>
    <row r="82" s="1" customFormat="1" hidden="1" customHeight="1" spans="1:19">
      <c r="A82" s="1" t="s">
        <v>1337</v>
      </c>
      <c r="B82" s="1" t="s">
        <v>1340</v>
      </c>
      <c r="C82" s="8">
        <v>56</v>
      </c>
      <c r="D82" s="9" t="s">
        <v>377</v>
      </c>
      <c r="E82" s="9" t="s">
        <v>119</v>
      </c>
      <c r="F82" s="9" t="s">
        <v>120</v>
      </c>
      <c r="G82" s="9" t="s">
        <v>198</v>
      </c>
      <c r="H82" s="9" t="s">
        <v>378</v>
      </c>
      <c r="I82" s="9" t="s">
        <v>379</v>
      </c>
      <c r="J82" s="9" t="s">
        <v>380</v>
      </c>
      <c r="K82" s="9">
        <v>100</v>
      </c>
      <c r="L82" s="8"/>
      <c r="M82" s="23" t="s">
        <v>17</v>
      </c>
      <c r="N82" s="23">
        <f t="shared" si="7"/>
        <v>0</v>
      </c>
      <c r="O82" s="15">
        <f t="shared" si="8"/>
        <v>100</v>
      </c>
      <c r="P82" s="24">
        <f t="shared" ref="P82:P87" si="9">K82</f>
        <v>100</v>
      </c>
      <c r="Q82" s="24"/>
      <c r="R82" s="24"/>
      <c r="S82" s="24"/>
    </row>
    <row r="83" s="1" customFormat="1" hidden="1" customHeight="1" spans="1:19">
      <c r="A83" s="1" t="s">
        <v>1337</v>
      </c>
      <c r="B83" s="1" t="s">
        <v>1340</v>
      </c>
      <c r="C83" s="8">
        <v>57</v>
      </c>
      <c r="D83" s="9" t="s">
        <v>381</v>
      </c>
      <c r="E83" s="9" t="s">
        <v>119</v>
      </c>
      <c r="F83" s="9" t="s">
        <v>120</v>
      </c>
      <c r="G83" s="9" t="s">
        <v>114</v>
      </c>
      <c r="H83" s="9" t="s">
        <v>186</v>
      </c>
      <c r="I83" s="9" t="s">
        <v>382</v>
      </c>
      <c r="J83" s="9" t="s">
        <v>383</v>
      </c>
      <c r="K83" s="9">
        <v>50</v>
      </c>
      <c r="L83" s="27"/>
      <c r="M83" s="23" t="s">
        <v>17</v>
      </c>
      <c r="N83" s="23">
        <f t="shared" si="7"/>
        <v>0</v>
      </c>
      <c r="O83" s="15">
        <f t="shared" si="8"/>
        <v>50</v>
      </c>
      <c r="P83" s="24">
        <f t="shared" si="9"/>
        <v>50</v>
      </c>
      <c r="Q83" s="24"/>
      <c r="R83" s="24"/>
      <c r="S83" s="24"/>
    </row>
    <row r="84" s="1" customFormat="1" hidden="1" customHeight="1" spans="1:19">
      <c r="A84" s="1" t="s">
        <v>1337</v>
      </c>
      <c r="B84" s="1" t="s">
        <v>1340</v>
      </c>
      <c r="C84" s="8">
        <v>58</v>
      </c>
      <c r="D84" s="9" t="s">
        <v>384</v>
      </c>
      <c r="E84" s="9" t="s">
        <v>119</v>
      </c>
      <c r="F84" s="9" t="s">
        <v>120</v>
      </c>
      <c r="G84" s="9" t="s">
        <v>257</v>
      </c>
      <c r="H84" s="9" t="s">
        <v>186</v>
      </c>
      <c r="I84" s="9" t="s">
        <v>385</v>
      </c>
      <c r="J84" s="9" t="s">
        <v>386</v>
      </c>
      <c r="K84" s="9">
        <v>40</v>
      </c>
      <c r="L84" s="27"/>
      <c r="M84" s="23" t="s">
        <v>17</v>
      </c>
      <c r="N84" s="23">
        <f t="shared" si="7"/>
        <v>0</v>
      </c>
      <c r="O84" s="15">
        <f t="shared" si="8"/>
        <v>40</v>
      </c>
      <c r="P84" s="24">
        <f t="shared" si="9"/>
        <v>40</v>
      </c>
      <c r="Q84" s="24"/>
      <c r="R84" s="24"/>
      <c r="S84" s="24"/>
    </row>
    <row r="85" s="1" customFormat="1" hidden="1" customHeight="1" spans="1:19">
      <c r="A85" s="1" t="s">
        <v>1337</v>
      </c>
      <c r="B85" s="1" t="s">
        <v>1340</v>
      </c>
      <c r="C85" s="8">
        <v>59</v>
      </c>
      <c r="D85" s="9" t="s">
        <v>387</v>
      </c>
      <c r="E85" s="9" t="s">
        <v>388</v>
      </c>
      <c r="F85" s="9" t="s">
        <v>389</v>
      </c>
      <c r="G85" s="9" t="s">
        <v>390</v>
      </c>
      <c r="H85" s="9" t="s">
        <v>391</v>
      </c>
      <c r="I85" s="9" t="s">
        <v>392</v>
      </c>
      <c r="J85" s="9">
        <v>0</v>
      </c>
      <c r="K85" s="9">
        <v>84.649</v>
      </c>
      <c r="L85" s="27"/>
      <c r="M85" s="23" t="s">
        <v>17</v>
      </c>
      <c r="N85" s="23">
        <f t="shared" si="7"/>
        <v>0</v>
      </c>
      <c r="O85" s="15">
        <f t="shared" si="8"/>
        <v>84.649</v>
      </c>
      <c r="P85" s="24">
        <f t="shared" si="9"/>
        <v>84.649</v>
      </c>
      <c r="Q85" s="24"/>
      <c r="R85" s="24"/>
      <c r="S85" s="24"/>
    </row>
    <row r="86" s="1" customFormat="1" hidden="1" customHeight="1" spans="1:19">
      <c r="A86" s="1" t="s">
        <v>1337</v>
      </c>
      <c r="B86" s="1" t="s">
        <v>1340</v>
      </c>
      <c r="C86" s="8">
        <v>60</v>
      </c>
      <c r="D86" s="9" t="s">
        <v>394</v>
      </c>
      <c r="E86" s="9" t="s">
        <v>150</v>
      </c>
      <c r="F86" s="9" t="s">
        <v>151</v>
      </c>
      <c r="G86" s="9" t="s">
        <v>180</v>
      </c>
      <c r="H86" s="9" t="s">
        <v>395</v>
      </c>
      <c r="I86" s="9" t="s">
        <v>396</v>
      </c>
      <c r="J86" s="9" t="s">
        <v>397</v>
      </c>
      <c r="K86" s="9">
        <v>200</v>
      </c>
      <c r="L86" s="27"/>
      <c r="M86" s="23" t="s">
        <v>17</v>
      </c>
      <c r="N86" s="23">
        <f t="shared" si="7"/>
        <v>0</v>
      </c>
      <c r="O86" s="15">
        <f t="shared" si="8"/>
        <v>200</v>
      </c>
      <c r="P86" s="24">
        <f t="shared" si="9"/>
        <v>200</v>
      </c>
      <c r="Q86" s="24"/>
      <c r="R86" s="24"/>
      <c r="S86" s="24"/>
    </row>
    <row r="87" s="1" customFormat="1" hidden="1" customHeight="1" spans="1:19">
      <c r="A87" s="1" t="s">
        <v>1337</v>
      </c>
      <c r="B87" s="1" t="s">
        <v>1340</v>
      </c>
      <c r="C87" s="8">
        <v>61</v>
      </c>
      <c r="D87" s="9" t="s">
        <v>398</v>
      </c>
      <c r="E87" s="9" t="s">
        <v>150</v>
      </c>
      <c r="F87" s="9" t="s">
        <v>209</v>
      </c>
      <c r="G87" s="9" t="s">
        <v>180</v>
      </c>
      <c r="H87" s="9" t="s">
        <v>395</v>
      </c>
      <c r="I87" s="9" t="s">
        <v>399</v>
      </c>
      <c r="J87" s="9" t="s">
        <v>400</v>
      </c>
      <c r="K87" s="9">
        <v>48</v>
      </c>
      <c r="L87" s="27"/>
      <c r="M87" s="23" t="s">
        <v>17</v>
      </c>
      <c r="N87" s="23">
        <f t="shared" si="7"/>
        <v>0</v>
      </c>
      <c r="O87" s="15">
        <f t="shared" si="8"/>
        <v>48</v>
      </c>
      <c r="P87" s="24">
        <f t="shared" si="9"/>
        <v>48</v>
      </c>
      <c r="Q87" s="24"/>
      <c r="R87" s="24"/>
      <c r="S87" s="24"/>
    </row>
    <row r="88" s="1" customFormat="1" hidden="1" customHeight="1" spans="1:19">
      <c r="A88" s="1" t="s">
        <v>1337</v>
      </c>
      <c r="B88" s="1" t="s">
        <v>1340</v>
      </c>
      <c r="C88" s="8">
        <v>62</v>
      </c>
      <c r="D88" s="9" t="s">
        <v>401</v>
      </c>
      <c r="E88" s="9" t="s">
        <v>150</v>
      </c>
      <c r="F88" s="9" t="s">
        <v>402</v>
      </c>
      <c r="G88" s="9" t="s">
        <v>240</v>
      </c>
      <c r="H88" s="9" t="s">
        <v>403</v>
      </c>
      <c r="I88" s="9" t="s">
        <v>404</v>
      </c>
      <c r="J88" s="9" t="s">
        <v>405</v>
      </c>
      <c r="K88" s="9">
        <v>48</v>
      </c>
      <c r="L88" s="27"/>
      <c r="M88" s="23" t="s">
        <v>18</v>
      </c>
      <c r="N88" s="23">
        <f t="shared" si="7"/>
        <v>0</v>
      </c>
      <c r="O88" s="15">
        <f t="shared" si="8"/>
        <v>48</v>
      </c>
      <c r="P88" s="24"/>
      <c r="Q88" s="24">
        <f>K88</f>
        <v>48</v>
      </c>
      <c r="R88" s="24"/>
      <c r="S88" s="24"/>
    </row>
    <row r="89" s="1" customFormat="1" hidden="1" customHeight="1" spans="1:19">
      <c r="A89" s="1" t="s">
        <v>1337</v>
      </c>
      <c r="B89" s="1" t="s">
        <v>1340</v>
      </c>
      <c r="C89" s="8">
        <v>63</v>
      </c>
      <c r="D89" s="9" t="s">
        <v>406</v>
      </c>
      <c r="E89" s="9" t="s">
        <v>150</v>
      </c>
      <c r="F89" s="9" t="s">
        <v>407</v>
      </c>
      <c r="G89" s="9" t="s">
        <v>408</v>
      </c>
      <c r="H89" s="9" t="s">
        <v>409</v>
      </c>
      <c r="I89" s="9" t="s">
        <v>410</v>
      </c>
      <c r="J89" s="9" t="s">
        <v>411</v>
      </c>
      <c r="K89" s="9">
        <v>190.4816</v>
      </c>
      <c r="L89" s="27"/>
      <c r="M89" s="23" t="s">
        <v>18</v>
      </c>
      <c r="N89" s="23">
        <f t="shared" si="7"/>
        <v>0</v>
      </c>
      <c r="O89" s="15">
        <f t="shared" si="8"/>
        <v>190.4816</v>
      </c>
      <c r="P89" s="24"/>
      <c r="Q89" s="24">
        <f>K89</f>
        <v>190.4816</v>
      </c>
      <c r="R89" s="24"/>
      <c r="S89" s="24"/>
    </row>
    <row r="90" s="1" customFormat="1" hidden="1" customHeight="1" spans="1:19">
      <c r="A90" s="1" t="s">
        <v>1337</v>
      </c>
      <c r="B90" s="1" t="s">
        <v>1340</v>
      </c>
      <c r="C90" s="8">
        <v>64</v>
      </c>
      <c r="D90" s="9" t="s">
        <v>412</v>
      </c>
      <c r="E90" s="9" t="s">
        <v>150</v>
      </c>
      <c r="F90" s="9" t="s">
        <v>413</v>
      </c>
      <c r="G90" s="9" t="s">
        <v>408</v>
      </c>
      <c r="H90" s="9" t="s">
        <v>409</v>
      </c>
      <c r="I90" s="9" t="s">
        <v>414</v>
      </c>
      <c r="J90" s="9" t="s">
        <v>415</v>
      </c>
      <c r="K90" s="9">
        <v>18</v>
      </c>
      <c r="L90" s="27"/>
      <c r="M90" s="23" t="s">
        <v>17</v>
      </c>
      <c r="N90" s="23">
        <f t="shared" si="7"/>
        <v>0</v>
      </c>
      <c r="O90" s="15">
        <f t="shared" si="8"/>
        <v>18</v>
      </c>
      <c r="P90" s="24">
        <f t="shared" ref="P90:P106" si="10">K90</f>
        <v>18</v>
      </c>
      <c r="Q90" s="24"/>
      <c r="R90" s="24"/>
      <c r="S90" s="24"/>
    </row>
    <row r="91" s="1" customFormat="1" hidden="1" customHeight="1" spans="1:19">
      <c r="A91" s="1" t="s">
        <v>1337</v>
      </c>
      <c r="B91" s="1" t="s">
        <v>1340</v>
      </c>
      <c r="C91" s="8">
        <v>65</v>
      </c>
      <c r="D91" s="9" t="s">
        <v>416</v>
      </c>
      <c r="E91" s="9" t="s">
        <v>150</v>
      </c>
      <c r="F91" s="9" t="s">
        <v>144</v>
      </c>
      <c r="G91" s="9" t="s">
        <v>180</v>
      </c>
      <c r="H91" s="9" t="s">
        <v>417</v>
      </c>
      <c r="I91" s="9" t="s">
        <v>206</v>
      </c>
      <c r="J91" s="9" t="s">
        <v>207</v>
      </c>
      <c r="K91" s="9">
        <v>100</v>
      </c>
      <c r="L91" s="27"/>
      <c r="M91" s="23" t="s">
        <v>17</v>
      </c>
      <c r="N91" s="23">
        <f t="shared" si="7"/>
        <v>0</v>
      </c>
      <c r="O91" s="15">
        <f t="shared" si="8"/>
        <v>100</v>
      </c>
      <c r="P91" s="24">
        <f t="shared" si="10"/>
        <v>100</v>
      </c>
      <c r="Q91" s="24"/>
      <c r="R91" s="24"/>
      <c r="S91" s="24"/>
    </row>
    <row r="92" s="1" customFormat="1" hidden="1" customHeight="1" spans="1:19">
      <c r="A92" s="1" t="s">
        <v>1337</v>
      </c>
      <c r="B92" s="1" t="s">
        <v>1340</v>
      </c>
      <c r="C92" s="8">
        <v>66</v>
      </c>
      <c r="D92" s="9" t="s">
        <v>418</v>
      </c>
      <c r="E92" s="9" t="s">
        <v>141</v>
      </c>
      <c r="F92" s="9" t="s">
        <v>419</v>
      </c>
      <c r="G92" s="9" t="s">
        <v>114</v>
      </c>
      <c r="H92" s="9" t="s">
        <v>232</v>
      </c>
      <c r="I92" s="9" t="s">
        <v>420</v>
      </c>
      <c r="J92" s="9" t="s">
        <v>421</v>
      </c>
      <c r="K92" s="9">
        <v>289.6475</v>
      </c>
      <c r="L92" s="27"/>
      <c r="M92" s="23" t="s">
        <v>17</v>
      </c>
      <c r="N92" s="23">
        <f t="shared" si="7"/>
        <v>0</v>
      </c>
      <c r="O92" s="15">
        <f t="shared" si="8"/>
        <v>289.6475</v>
      </c>
      <c r="P92" s="24">
        <f t="shared" si="10"/>
        <v>289.6475</v>
      </c>
      <c r="Q92" s="24"/>
      <c r="R92" s="24"/>
      <c r="S92" s="24"/>
    </row>
    <row r="93" s="1" customFormat="1" hidden="1" customHeight="1" spans="1:19">
      <c r="A93" s="1" t="s">
        <v>1337</v>
      </c>
      <c r="B93" s="1" t="s">
        <v>1340</v>
      </c>
      <c r="C93" s="8">
        <v>67</v>
      </c>
      <c r="D93" s="9" t="s">
        <v>422</v>
      </c>
      <c r="E93" s="9" t="s">
        <v>141</v>
      </c>
      <c r="F93" s="9" t="s">
        <v>423</v>
      </c>
      <c r="G93" s="9" t="s">
        <v>114</v>
      </c>
      <c r="H93" s="9" t="s">
        <v>232</v>
      </c>
      <c r="I93" s="9" t="s">
        <v>424</v>
      </c>
      <c r="J93" s="9" t="s">
        <v>425</v>
      </c>
      <c r="K93" s="9">
        <v>216</v>
      </c>
      <c r="L93" s="27"/>
      <c r="M93" s="23" t="s">
        <v>17</v>
      </c>
      <c r="N93" s="23">
        <f t="shared" si="7"/>
        <v>0</v>
      </c>
      <c r="O93" s="15">
        <f t="shared" si="8"/>
        <v>216</v>
      </c>
      <c r="P93" s="24">
        <f t="shared" si="10"/>
        <v>216</v>
      </c>
      <c r="Q93" s="24"/>
      <c r="R93" s="24"/>
      <c r="S93" s="24"/>
    </row>
    <row r="94" s="1" customFormat="1" hidden="1" customHeight="1" spans="1:19">
      <c r="A94" s="1" t="s">
        <v>1337</v>
      </c>
      <c r="B94" s="1" t="s">
        <v>1340</v>
      </c>
      <c r="C94" s="8">
        <v>68</v>
      </c>
      <c r="D94" s="9" t="s">
        <v>426</v>
      </c>
      <c r="E94" s="9" t="s">
        <v>141</v>
      </c>
      <c r="F94" s="9" t="s">
        <v>427</v>
      </c>
      <c r="G94" s="9" t="s">
        <v>428</v>
      </c>
      <c r="H94" s="9" t="s">
        <v>186</v>
      </c>
      <c r="I94" s="9" t="s">
        <v>429</v>
      </c>
      <c r="J94" s="9" t="s">
        <v>430</v>
      </c>
      <c r="K94" s="9">
        <v>100</v>
      </c>
      <c r="L94" s="27"/>
      <c r="M94" s="23" t="s">
        <v>17</v>
      </c>
      <c r="N94" s="23">
        <f t="shared" si="7"/>
        <v>0</v>
      </c>
      <c r="O94" s="15">
        <f t="shared" si="8"/>
        <v>100</v>
      </c>
      <c r="P94" s="24">
        <f t="shared" si="10"/>
        <v>100</v>
      </c>
      <c r="Q94" s="24"/>
      <c r="R94" s="24"/>
      <c r="S94" s="24"/>
    </row>
    <row r="95" s="1" customFormat="1" hidden="1" customHeight="1" spans="1:19">
      <c r="A95" s="1" t="s">
        <v>1337</v>
      </c>
      <c r="B95" s="1" t="s">
        <v>1340</v>
      </c>
      <c r="C95" s="8">
        <v>69</v>
      </c>
      <c r="D95" s="9" t="s">
        <v>431</v>
      </c>
      <c r="E95" s="9" t="s">
        <v>141</v>
      </c>
      <c r="F95" s="9" t="s">
        <v>432</v>
      </c>
      <c r="G95" s="9" t="s">
        <v>114</v>
      </c>
      <c r="H95" s="9" t="s">
        <v>115</v>
      </c>
      <c r="I95" s="9" t="s">
        <v>433</v>
      </c>
      <c r="J95" s="9" t="s">
        <v>434</v>
      </c>
      <c r="K95" s="9">
        <v>100</v>
      </c>
      <c r="L95" s="27"/>
      <c r="M95" s="23" t="s">
        <v>17</v>
      </c>
      <c r="N95" s="23">
        <f t="shared" si="7"/>
        <v>0</v>
      </c>
      <c r="O95" s="15">
        <f t="shared" si="8"/>
        <v>100</v>
      </c>
      <c r="P95" s="24">
        <f t="shared" si="10"/>
        <v>100</v>
      </c>
      <c r="Q95" s="24"/>
      <c r="R95" s="24"/>
      <c r="S95" s="24"/>
    </row>
    <row r="96" s="1" customFormat="1" hidden="1" customHeight="1" spans="1:19">
      <c r="A96" s="1" t="s">
        <v>1337</v>
      </c>
      <c r="B96" s="1" t="s">
        <v>1340</v>
      </c>
      <c r="C96" s="8">
        <v>70</v>
      </c>
      <c r="D96" s="9" t="s">
        <v>435</v>
      </c>
      <c r="E96" s="9" t="s">
        <v>141</v>
      </c>
      <c r="F96" s="9" t="s">
        <v>423</v>
      </c>
      <c r="G96" s="9" t="s">
        <v>114</v>
      </c>
      <c r="H96" s="9" t="s">
        <v>186</v>
      </c>
      <c r="I96" s="9" t="s">
        <v>436</v>
      </c>
      <c r="J96" s="9" t="s">
        <v>430</v>
      </c>
      <c r="K96" s="9">
        <v>100</v>
      </c>
      <c r="L96" s="27"/>
      <c r="M96" s="23" t="s">
        <v>17</v>
      </c>
      <c r="N96" s="23">
        <f t="shared" si="7"/>
        <v>0</v>
      </c>
      <c r="O96" s="15">
        <f t="shared" si="8"/>
        <v>100</v>
      </c>
      <c r="P96" s="24">
        <f t="shared" si="10"/>
        <v>100</v>
      </c>
      <c r="Q96" s="24"/>
      <c r="R96" s="24"/>
      <c r="S96" s="24"/>
    </row>
    <row r="97" s="1" customFormat="1" hidden="1" customHeight="1" spans="1:19">
      <c r="A97" s="1" t="s">
        <v>1337</v>
      </c>
      <c r="B97" s="1" t="s">
        <v>1340</v>
      </c>
      <c r="C97" s="8">
        <v>71</v>
      </c>
      <c r="D97" s="9" t="s">
        <v>437</v>
      </c>
      <c r="E97" s="9" t="s">
        <v>141</v>
      </c>
      <c r="F97" s="9" t="s">
        <v>438</v>
      </c>
      <c r="G97" s="9" t="s">
        <v>114</v>
      </c>
      <c r="H97" s="9" t="s">
        <v>186</v>
      </c>
      <c r="I97" s="9" t="s">
        <v>439</v>
      </c>
      <c r="J97" s="9" t="s">
        <v>440</v>
      </c>
      <c r="K97" s="9">
        <v>29.0861</v>
      </c>
      <c r="L97" s="27"/>
      <c r="M97" s="23" t="s">
        <v>17</v>
      </c>
      <c r="N97" s="23">
        <f t="shared" si="7"/>
        <v>0</v>
      </c>
      <c r="O97" s="15">
        <f t="shared" si="8"/>
        <v>29.0861</v>
      </c>
      <c r="P97" s="24">
        <f t="shared" si="10"/>
        <v>29.0861</v>
      </c>
      <c r="Q97" s="24"/>
      <c r="R97" s="24"/>
      <c r="S97" s="24"/>
    </row>
    <row r="98" s="1" customFormat="1" hidden="1" customHeight="1" spans="1:19">
      <c r="A98" s="1" t="s">
        <v>1337</v>
      </c>
      <c r="B98" s="1" t="s">
        <v>1340</v>
      </c>
      <c r="C98" s="8">
        <v>72</v>
      </c>
      <c r="D98" s="9" t="s">
        <v>441</v>
      </c>
      <c r="E98" s="9" t="s">
        <v>135</v>
      </c>
      <c r="F98" s="9" t="s">
        <v>136</v>
      </c>
      <c r="G98" s="9" t="s">
        <v>197</v>
      </c>
      <c r="H98" s="9" t="s">
        <v>442</v>
      </c>
      <c r="I98" s="9" t="s">
        <v>443</v>
      </c>
      <c r="J98" s="9" t="s">
        <v>444</v>
      </c>
      <c r="K98" s="9">
        <v>100</v>
      </c>
      <c r="L98" s="27"/>
      <c r="M98" s="23" t="s">
        <v>17</v>
      </c>
      <c r="N98" s="23">
        <f t="shared" si="7"/>
        <v>0</v>
      </c>
      <c r="O98" s="15">
        <f t="shared" si="8"/>
        <v>100</v>
      </c>
      <c r="P98" s="24">
        <f t="shared" si="10"/>
        <v>100</v>
      </c>
      <c r="Q98" s="24"/>
      <c r="R98" s="24"/>
      <c r="S98" s="24"/>
    </row>
    <row r="99" s="1" customFormat="1" hidden="1" customHeight="1" spans="1:19">
      <c r="A99" s="1" t="s">
        <v>1337</v>
      </c>
      <c r="B99" s="1" t="s">
        <v>1340</v>
      </c>
      <c r="C99" s="8">
        <v>73</v>
      </c>
      <c r="D99" s="9" t="s">
        <v>445</v>
      </c>
      <c r="E99" s="9" t="s">
        <v>135</v>
      </c>
      <c r="F99" s="9" t="s">
        <v>446</v>
      </c>
      <c r="G99" s="9" t="s">
        <v>447</v>
      </c>
      <c r="H99" s="9" t="s">
        <v>357</v>
      </c>
      <c r="I99" s="9" t="s">
        <v>448</v>
      </c>
      <c r="J99" s="9" t="s">
        <v>449</v>
      </c>
      <c r="K99" s="9">
        <v>102.98</v>
      </c>
      <c r="L99" s="27"/>
      <c r="M99" s="23" t="s">
        <v>17</v>
      </c>
      <c r="N99" s="23">
        <f t="shared" si="7"/>
        <v>0</v>
      </c>
      <c r="O99" s="15">
        <f t="shared" si="8"/>
        <v>102.98</v>
      </c>
      <c r="P99" s="24">
        <f t="shared" si="10"/>
        <v>102.98</v>
      </c>
      <c r="Q99" s="24"/>
      <c r="R99" s="24"/>
      <c r="S99" s="24"/>
    </row>
    <row r="100" s="1" customFormat="1" hidden="1" customHeight="1" spans="1:19">
      <c r="A100" s="1" t="s">
        <v>1337</v>
      </c>
      <c r="B100" s="1" t="s">
        <v>1340</v>
      </c>
      <c r="C100" s="8">
        <v>74</v>
      </c>
      <c r="D100" s="9" t="s">
        <v>450</v>
      </c>
      <c r="E100" s="9" t="s">
        <v>135</v>
      </c>
      <c r="F100" s="9" t="s">
        <v>451</v>
      </c>
      <c r="G100" s="9" t="s">
        <v>114</v>
      </c>
      <c r="H100" s="9" t="s">
        <v>186</v>
      </c>
      <c r="I100" s="9" t="s">
        <v>452</v>
      </c>
      <c r="J100" s="9" t="s">
        <v>320</v>
      </c>
      <c r="K100" s="9">
        <v>19.9998</v>
      </c>
      <c r="L100" s="27"/>
      <c r="M100" s="23" t="s">
        <v>17</v>
      </c>
      <c r="N100" s="23">
        <f t="shared" si="7"/>
        <v>0</v>
      </c>
      <c r="O100" s="15">
        <f t="shared" si="8"/>
        <v>19.9998</v>
      </c>
      <c r="P100" s="24">
        <f t="shared" si="10"/>
        <v>19.9998</v>
      </c>
      <c r="Q100" s="24"/>
      <c r="R100" s="24"/>
      <c r="S100" s="24"/>
    </row>
    <row r="101" s="1" customFormat="1" hidden="1" customHeight="1" spans="1:19">
      <c r="A101" s="1" t="s">
        <v>1337</v>
      </c>
      <c r="B101" s="1" t="s">
        <v>1340</v>
      </c>
      <c r="C101" s="8">
        <v>75</v>
      </c>
      <c r="D101" s="9" t="s">
        <v>453</v>
      </c>
      <c r="E101" s="9" t="s">
        <v>135</v>
      </c>
      <c r="F101" s="9" t="s">
        <v>144</v>
      </c>
      <c r="G101" s="9" t="s">
        <v>180</v>
      </c>
      <c r="H101" s="9" t="s">
        <v>417</v>
      </c>
      <c r="I101" s="9" t="s">
        <v>206</v>
      </c>
      <c r="J101" s="9" t="s">
        <v>207</v>
      </c>
      <c r="K101" s="9">
        <v>100</v>
      </c>
      <c r="L101" s="27"/>
      <c r="M101" s="23" t="s">
        <v>17</v>
      </c>
      <c r="N101" s="23">
        <f t="shared" si="7"/>
        <v>0</v>
      </c>
      <c r="O101" s="15">
        <f t="shared" si="8"/>
        <v>100</v>
      </c>
      <c r="P101" s="24">
        <f t="shared" si="10"/>
        <v>100</v>
      </c>
      <c r="Q101" s="24"/>
      <c r="R101" s="24"/>
      <c r="S101" s="24"/>
    </row>
    <row r="102" s="1" customFormat="1" hidden="1" customHeight="1" spans="1:19">
      <c r="A102" s="1" t="s">
        <v>1337</v>
      </c>
      <c r="B102" s="1" t="s">
        <v>1340</v>
      </c>
      <c r="C102" s="8">
        <v>76</v>
      </c>
      <c r="D102" s="9" t="s">
        <v>454</v>
      </c>
      <c r="E102" s="9" t="s">
        <v>138</v>
      </c>
      <c r="F102" s="9" t="s">
        <v>158</v>
      </c>
      <c r="G102" s="9" t="s">
        <v>408</v>
      </c>
      <c r="H102" s="9" t="s">
        <v>357</v>
      </c>
      <c r="I102" s="9" t="s">
        <v>271</v>
      </c>
      <c r="J102" s="9" t="s">
        <v>271</v>
      </c>
      <c r="K102" s="9">
        <v>200</v>
      </c>
      <c r="L102" s="27"/>
      <c r="M102" s="23" t="s">
        <v>17</v>
      </c>
      <c r="N102" s="23">
        <f t="shared" si="7"/>
        <v>0</v>
      </c>
      <c r="O102" s="15">
        <f t="shared" si="8"/>
        <v>200</v>
      </c>
      <c r="P102" s="24">
        <f t="shared" si="10"/>
        <v>200</v>
      </c>
      <c r="Q102" s="24"/>
      <c r="R102" s="24"/>
      <c r="S102" s="24"/>
    </row>
    <row r="103" s="1" customFormat="1" hidden="1" customHeight="1" spans="1:19">
      <c r="A103" s="1" t="s">
        <v>1337</v>
      </c>
      <c r="B103" s="1" t="s">
        <v>1340</v>
      </c>
      <c r="C103" s="8">
        <v>77</v>
      </c>
      <c r="D103" s="9" t="s">
        <v>455</v>
      </c>
      <c r="E103" s="9" t="s">
        <v>138</v>
      </c>
      <c r="F103" s="9" t="s">
        <v>456</v>
      </c>
      <c r="G103" s="9" t="s">
        <v>114</v>
      </c>
      <c r="H103" s="9" t="s">
        <v>186</v>
      </c>
      <c r="I103" s="9" t="s">
        <v>457</v>
      </c>
      <c r="J103" s="9" t="s">
        <v>457</v>
      </c>
      <c r="K103" s="9">
        <v>66.4</v>
      </c>
      <c r="L103" s="27"/>
      <c r="M103" s="23" t="s">
        <v>17</v>
      </c>
      <c r="N103" s="23">
        <f t="shared" si="7"/>
        <v>0</v>
      </c>
      <c r="O103" s="15">
        <f t="shared" si="8"/>
        <v>66.4</v>
      </c>
      <c r="P103" s="24">
        <f t="shared" si="10"/>
        <v>66.4</v>
      </c>
      <c r="Q103" s="24"/>
      <c r="R103" s="24"/>
      <c r="S103" s="24"/>
    </row>
    <row r="104" s="1" customFormat="1" hidden="1" customHeight="1" spans="1:19">
      <c r="A104" s="1" t="s">
        <v>1337</v>
      </c>
      <c r="B104" s="1" t="s">
        <v>1340</v>
      </c>
      <c r="C104" s="8">
        <v>78</v>
      </c>
      <c r="D104" s="9" t="s">
        <v>458</v>
      </c>
      <c r="E104" s="9" t="s">
        <v>122</v>
      </c>
      <c r="F104" s="9" t="s">
        <v>123</v>
      </c>
      <c r="G104" s="9" t="s">
        <v>114</v>
      </c>
      <c r="H104" s="9" t="s">
        <v>186</v>
      </c>
      <c r="I104" s="9" t="s">
        <v>459</v>
      </c>
      <c r="J104" s="9" t="s">
        <v>460</v>
      </c>
      <c r="K104" s="9">
        <v>22.05</v>
      </c>
      <c r="L104" s="27"/>
      <c r="M104" s="23" t="s">
        <v>17</v>
      </c>
      <c r="N104" s="23">
        <f t="shared" si="7"/>
        <v>0</v>
      </c>
      <c r="O104" s="15">
        <f t="shared" si="8"/>
        <v>22.05</v>
      </c>
      <c r="P104" s="24">
        <f t="shared" si="10"/>
        <v>22.05</v>
      </c>
      <c r="Q104" s="24"/>
      <c r="R104" s="24"/>
      <c r="S104" s="24"/>
    </row>
    <row r="105" s="1" customFormat="1" hidden="1" customHeight="1" spans="1:19">
      <c r="A105" s="1" t="s">
        <v>1337</v>
      </c>
      <c r="B105" s="1" t="s">
        <v>1340</v>
      </c>
      <c r="C105" s="8">
        <v>79</v>
      </c>
      <c r="D105" s="9" t="s">
        <v>461</v>
      </c>
      <c r="E105" s="9" t="s">
        <v>122</v>
      </c>
      <c r="F105" s="9" t="s">
        <v>123</v>
      </c>
      <c r="G105" s="9" t="s">
        <v>240</v>
      </c>
      <c r="H105" s="9" t="s">
        <v>198</v>
      </c>
      <c r="I105" s="9" t="s">
        <v>462</v>
      </c>
      <c r="J105" s="9" t="s">
        <v>462</v>
      </c>
      <c r="K105" s="9">
        <v>1.2</v>
      </c>
      <c r="L105" s="27"/>
      <c r="M105" s="23" t="s">
        <v>17</v>
      </c>
      <c r="N105" s="23">
        <f t="shared" si="7"/>
        <v>0</v>
      </c>
      <c r="O105" s="15">
        <f t="shared" si="8"/>
        <v>1.2</v>
      </c>
      <c r="P105" s="24">
        <f t="shared" si="10"/>
        <v>1.2</v>
      </c>
      <c r="Q105" s="24"/>
      <c r="R105" s="24"/>
      <c r="S105" s="24"/>
    </row>
    <row r="106" s="1" customFormat="1" hidden="1" customHeight="1" spans="1:19">
      <c r="A106" s="1" t="s">
        <v>1337</v>
      </c>
      <c r="B106" s="1" t="s">
        <v>1340</v>
      </c>
      <c r="C106" s="8">
        <v>80</v>
      </c>
      <c r="D106" s="9" t="s">
        <v>463</v>
      </c>
      <c r="E106" s="9" t="s">
        <v>122</v>
      </c>
      <c r="F106" s="9" t="s">
        <v>464</v>
      </c>
      <c r="G106" s="9" t="s">
        <v>114</v>
      </c>
      <c r="H106" s="9" t="s">
        <v>186</v>
      </c>
      <c r="I106" s="9" t="s">
        <v>465</v>
      </c>
      <c r="J106" s="9" t="s">
        <v>466</v>
      </c>
      <c r="K106" s="9">
        <v>39.971</v>
      </c>
      <c r="L106" s="27"/>
      <c r="M106" s="23" t="s">
        <v>17</v>
      </c>
      <c r="N106" s="23">
        <f t="shared" si="7"/>
        <v>0</v>
      </c>
      <c r="O106" s="15">
        <f t="shared" si="8"/>
        <v>39.971</v>
      </c>
      <c r="P106" s="24">
        <f t="shared" si="10"/>
        <v>39.971</v>
      </c>
      <c r="Q106" s="24"/>
      <c r="R106" s="24"/>
      <c r="S106" s="24"/>
    </row>
    <row r="107" s="1" customFormat="1" hidden="1" customHeight="1" spans="1:19">
      <c r="A107" s="1" t="s">
        <v>1337</v>
      </c>
      <c r="B107" s="1" t="s">
        <v>1340</v>
      </c>
      <c r="C107" s="8">
        <v>81</v>
      </c>
      <c r="D107" s="9" t="s">
        <v>467</v>
      </c>
      <c r="E107" s="9" t="s">
        <v>122</v>
      </c>
      <c r="F107" s="9" t="s">
        <v>123</v>
      </c>
      <c r="G107" s="9" t="s">
        <v>240</v>
      </c>
      <c r="H107" s="9" t="s">
        <v>115</v>
      </c>
      <c r="I107" s="9" t="s">
        <v>281</v>
      </c>
      <c r="J107" s="9">
        <v>0</v>
      </c>
      <c r="K107" s="9">
        <v>1.92</v>
      </c>
      <c r="L107" s="27"/>
      <c r="M107" s="23" t="s">
        <v>283</v>
      </c>
      <c r="N107" s="23">
        <f t="shared" si="7"/>
        <v>0</v>
      </c>
      <c r="O107" s="15">
        <f t="shared" si="8"/>
        <v>1.92</v>
      </c>
      <c r="P107" s="24"/>
      <c r="Q107" s="24"/>
      <c r="R107" s="24">
        <f>K107</f>
        <v>1.92</v>
      </c>
      <c r="S107" s="24"/>
    </row>
    <row r="108" s="1" customFormat="1" customHeight="1" spans="1:19">
      <c r="A108" s="1" t="s">
        <v>1337</v>
      </c>
      <c r="B108" s="1" t="s">
        <v>1340</v>
      </c>
      <c r="C108" s="8">
        <v>82</v>
      </c>
      <c r="D108" s="8" t="s">
        <v>469</v>
      </c>
      <c r="E108" s="8" t="s">
        <v>141</v>
      </c>
      <c r="F108" s="8" t="s">
        <v>438</v>
      </c>
      <c r="G108" s="8">
        <v>20230103</v>
      </c>
      <c r="H108" s="8" t="s">
        <v>115</v>
      </c>
      <c r="I108" s="8" t="s">
        <v>470</v>
      </c>
      <c r="J108" s="8" t="s">
        <v>471</v>
      </c>
      <c r="K108" s="28">
        <v>73.451459</v>
      </c>
      <c r="L108" s="29"/>
      <c r="M108" s="30" t="s">
        <v>472</v>
      </c>
      <c r="N108" s="23">
        <f t="shared" si="7"/>
        <v>0</v>
      </c>
      <c r="O108" s="15">
        <f t="shared" si="8"/>
        <v>73.451459</v>
      </c>
      <c r="P108" s="24"/>
      <c r="Q108" s="24"/>
      <c r="R108" s="24"/>
      <c r="S108" s="24">
        <f>K108</f>
        <v>73.451459</v>
      </c>
    </row>
    <row r="109" s="1" customFormat="1" customHeight="1" spans="1:19">
      <c r="A109" s="1" t="s">
        <v>1337</v>
      </c>
      <c r="B109" s="1" t="s">
        <v>1340</v>
      </c>
      <c r="C109" s="8">
        <v>83</v>
      </c>
      <c r="D109" s="8" t="s">
        <v>473</v>
      </c>
      <c r="E109" s="8" t="s">
        <v>122</v>
      </c>
      <c r="F109" s="8" t="s">
        <v>474</v>
      </c>
      <c r="G109" s="8">
        <v>20230103</v>
      </c>
      <c r="H109" s="8" t="s">
        <v>115</v>
      </c>
      <c r="I109" s="8" t="s">
        <v>475</v>
      </c>
      <c r="J109" s="8" t="s">
        <v>476</v>
      </c>
      <c r="K109" s="28">
        <v>102</v>
      </c>
      <c r="L109" s="29"/>
      <c r="M109" s="30" t="s">
        <v>472</v>
      </c>
      <c r="N109" s="23">
        <f t="shared" si="7"/>
        <v>0</v>
      </c>
      <c r="O109" s="15">
        <f t="shared" si="8"/>
        <v>102</v>
      </c>
      <c r="P109" s="24"/>
      <c r="Q109" s="24"/>
      <c r="R109" s="24"/>
      <c r="S109" s="24">
        <f t="shared" ref="S109:S120" si="11">K109</f>
        <v>102</v>
      </c>
    </row>
    <row r="110" s="1" customFormat="1" customHeight="1" spans="1:19">
      <c r="A110" s="1" t="s">
        <v>1337</v>
      </c>
      <c r="B110" s="1" t="s">
        <v>1340</v>
      </c>
      <c r="C110" s="8">
        <v>84</v>
      </c>
      <c r="D110" s="8" t="s">
        <v>477</v>
      </c>
      <c r="E110" s="8" t="s">
        <v>125</v>
      </c>
      <c r="F110" s="8" t="s">
        <v>126</v>
      </c>
      <c r="G110" s="8">
        <v>20230103</v>
      </c>
      <c r="H110" s="8" t="s">
        <v>115</v>
      </c>
      <c r="I110" s="8" t="s">
        <v>478</v>
      </c>
      <c r="J110" s="8" t="s">
        <v>479</v>
      </c>
      <c r="K110" s="28">
        <v>30</v>
      </c>
      <c r="L110" s="29"/>
      <c r="M110" s="30" t="s">
        <v>472</v>
      </c>
      <c r="N110" s="23">
        <f t="shared" si="7"/>
        <v>0</v>
      </c>
      <c r="O110" s="15">
        <f t="shared" si="8"/>
        <v>30</v>
      </c>
      <c r="P110" s="24"/>
      <c r="Q110" s="24"/>
      <c r="R110" s="24"/>
      <c r="S110" s="24">
        <f t="shared" si="11"/>
        <v>30</v>
      </c>
    </row>
    <row r="111" s="1" customFormat="1" customHeight="1" spans="1:19">
      <c r="A111" s="1" t="s">
        <v>1337</v>
      </c>
      <c r="B111" s="1" t="s">
        <v>1340</v>
      </c>
      <c r="C111" s="8">
        <v>85</v>
      </c>
      <c r="D111" s="8" t="s">
        <v>480</v>
      </c>
      <c r="E111" s="8" t="s">
        <v>146</v>
      </c>
      <c r="F111" s="8" t="s">
        <v>147</v>
      </c>
      <c r="G111" s="8">
        <v>20230103</v>
      </c>
      <c r="H111" s="8" t="s">
        <v>115</v>
      </c>
      <c r="I111" s="8" t="s">
        <v>481</v>
      </c>
      <c r="J111" s="8" t="s">
        <v>482</v>
      </c>
      <c r="K111" s="28">
        <v>20</v>
      </c>
      <c r="L111" s="29"/>
      <c r="M111" s="30" t="s">
        <v>472</v>
      </c>
      <c r="N111" s="23">
        <f t="shared" si="7"/>
        <v>0</v>
      </c>
      <c r="O111" s="15">
        <f t="shared" si="8"/>
        <v>20</v>
      </c>
      <c r="P111" s="24"/>
      <c r="Q111" s="24"/>
      <c r="R111" s="24"/>
      <c r="S111" s="24">
        <f t="shared" si="11"/>
        <v>20</v>
      </c>
    </row>
    <row r="112" s="1" customFormat="1" customHeight="1" spans="1:19">
      <c r="A112" s="1" t="s">
        <v>1337</v>
      </c>
      <c r="B112" s="1" t="s">
        <v>1340</v>
      </c>
      <c r="C112" s="8">
        <v>86</v>
      </c>
      <c r="D112" s="8" t="s">
        <v>483</v>
      </c>
      <c r="E112" s="8" t="s">
        <v>161</v>
      </c>
      <c r="F112" s="8" t="s">
        <v>484</v>
      </c>
      <c r="G112" s="8">
        <v>20230103</v>
      </c>
      <c r="H112" s="8" t="s">
        <v>115</v>
      </c>
      <c r="I112" s="31" t="s">
        <v>485</v>
      </c>
      <c r="J112" s="8" t="s">
        <v>486</v>
      </c>
      <c r="K112" s="28">
        <v>32</v>
      </c>
      <c r="L112" s="29"/>
      <c r="M112" s="30" t="s">
        <v>472</v>
      </c>
      <c r="N112" s="23">
        <f t="shared" si="7"/>
        <v>0</v>
      </c>
      <c r="O112" s="15">
        <f t="shared" si="8"/>
        <v>32</v>
      </c>
      <c r="P112" s="24"/>
      <c r="Q112" s="24"/>
      <c r="R112" s="24"/>
      <c r="S112" s="24">
        <f t="shared" si="11"/>
        <v>32</v>
      </c>
    </row>
    <row r="113" s="1" customFormat="1" customHeight="1" spans="1:19">
      <c r="A113" s="1" t="s">
        <v>1337</v>
      </c>
      <c r="B113" s="1" t="s">
        <v>1340</v>
      </c>
      <c r="C113" s="8">
        <v>87</v>
      </c>
      <c r="D113" s="8" t="s">
        <v>487</v>
      </c>
      <c r="E113" s="8" t="s">
        <v>161</v>
      </c>
      <c r="F113" s="8" t="s">
        <v>484</v>
      </c>
      <c r="G113" s="8">
        <v>20230103</v>
      </c>
      <c r="H113" s="8" t="s">
        <v>115</v>
      </c>
      <c r="I113" s="8" t="s">
        <v>488</v>
      </c>
      <c r="J113" s="8" t="s">
        <v>489</v>
      </c>
      <c r="K113" s="28">
        <v>75</v>
      </c>
      <c r="L113" s="29"/>
      <c r="M113" s="30" t="s">
        <v>472</v>
      </c>
      <c r="N113" s="23">
        <f t="shared" si="7"/>
        <v>0</v>
      </c>
      <c r="O113" s="15">
        <f t="shared" si="8"/>
        <v>75</v>
      </c>
      <c r="P113" s="24"/>
      <c r="Q113" s="24"/>
      <c r="R113" s="24"/>
      <c r="S113" s="24">
        <f t="shared" si="11"/>
        <v>75</v>
      </c>
    </row>
    <row r="114" s="1" customFormat="1" customHeight="1" spans="1:19">
      <c r="A114" s="1" t="s">
        <v>1337</v>
      </c>
      <c r="B114" s="1" t="s">
        <v>1340</v>
      </c>
      <c r="C114" s="8">
        <v>88</v>
      </c>
      <c r="D114" s="8" t="s">
        <v>490</v>
      </c>
      <c r="E114" s="8" t="s">
        <v>130</v>
      </c>
      <c r="F114" s="8" t="s">
        <v>491</v>
      </c>
      <c r="G114" s="8">
        <v>20230103</v>
      </c>
      <c r="H114" s="8" t="s">
        <v>115</v>
      </c>
      <c r="I114" s="8" t="s">
        <v>492</v>
      </c>
      <c r="J114" s="8" t="s">
        <v>493</v>
      </c>
      <c r="K114" s="28">
        <v>320</v>
      </c>
      <c r="L114" s="29"/>
      <c r="M114" s="30" t="s">
        <v>472</v>
      </c>
      <c r="N114" s="23">
        <f t="shared" si="7"/>
        <v>0</v>
      </c>
      <c r="O114" s="15">
        <f t="shared" si="8"/>
        <v>320</v>
      </c>
      <c r="P114" s="24"/>
      <c r="Q114" s="24"/>
      <c r="R114" s="24"/>
      <c r="S114" s="24">
        <f t="shared" si="11"/>
        <v>320</v>
      </c>
    </row>
    <row r="115" s="1" customFormat="1" customHeight="1" spans="1:19">
      <c r="A115" s="1" t="s">
        <v>1337</v>
      </c>
      <c r="B115" s="1" t="s">
        <v>1340</v>
      </c>
      <c r="C115" s="8">
        <v>89</v>
      </c>
      <c r="D115" s="8" t="s">
        <v>494</v>
      </c>
      <c r="E115" s="8" t="s">
        <v>161</v>
      </c>
      <c r="F115" s="8" t="s">
        <v>495</v>
      </c>
      <c r="G115" s="8">
        <v>20230103</v>
      </c>
      <c r="H115" s="8" t="s">
        <v>115</v>
      </c>
      <c r="I115" s="8" t="s">
        <v>496</v>
      </c>
      <c r="J115" s="8" t="s">
        <v>497</v>
      </c>
      <c r="K115" s="28">
        <v>74.98643</v>
      </c>
      <c r="L115" s="29"/>
      <c r="M115" s="30" t="s">
        <v>472</v>
      </c>
      <c r="N115" s="23">
        <f t="shared" si="7"/>
        <v>0</v>
      </c>
      <c r="O115" s="15">
        <f t="shared" si="8"/>
        <v>74.98643</v>
      </c>
      <c r="P115" s="24"/>
      <c r="Q115" s="24"/>
      <c r="R115" s="24"/>
      <c r="S115" s="24">
        <f t="shared" si="11"/>
        <v>74.98643</v>
      </c>
    </row>
    <row r="116" s="1" customFormat="1" customHeight="1" spans="1:19">
      <c r="A116" s="1" t="s">
        <v>1337</v>
      </c>
      <c r="B116" s="1" t="s">
        <v>1340</v>
      </c>
      <c r="C116" s="8">
        <v>90</v>
      </c>
      <c r="D116" s="8" t="s">
        <v>498</v>
      </c>
      <c r="E116" s="8" t="s">
        <v>125</v>
      </c>
      <c r="F116" s="8" t="s">
        <v>499</v>
      </c>
      <c r="G116" s="8">
        <v>20230103</v>
      </c>
      <c r="H116" s="8" t="s">
        <v>115</v>
      </c>
      <c r="I116" s="32" t="s">
        <v>500</v>
      </c>
      <c r="J116" s="32" t="s">
        <v>501</v>
      </c>
      <c r="K116" s="28">
        <v>9</v>
      </c>
      <c r="L116" s="29"/>
      <c r="M116" s="30" t="s">
        <v>472</v>
      </c>
      <c r="N116" s="23">
        <f t="shared" si="7"/>
        <v>0</v>
      </c>
      <c r="O116" s="15">
        <f t="shared" si="8"/>
        <v>9</v>
      </c>
      <c r="P116" s="24"/>
      <c r="Q116" s="24"/>
      <c r="R116" s="24"/>
      <c r="S116" s="24">
        <f t="shared" si="11"/>
        <v>9</v>
      </c>
    </row>
    <row r="117" s="1" customFormat="1" customHeight="1" spans="1:19">
      <c r="A117" s="1" t="s">
        <v>1337</v>
      </c>
      <c r="B117" s="1" t="s">
        <v>1340</v>
      </c>
      <c r="C117" s="8">
        <v>91</v>
      </c>
      <c r="D117" s="8" t="s">
        <v>502</v>
      </c>
      <c r="E117" s="8" t="s">
        <v>125</v>
      </c>
      <c r="F117" s="8" t="s">
        <v>126</v>
      </c>
      <c r="G117" s="8">
        <v>20230830</v>
      </c>
      <c r="H117" s="8" t="s">
        <v>115</v>
      </c>
      <c r="I117" s="33" t="s">
        <v>503</v>
      </c>
      <c r="J117" s="33" t="s">
        <v>504</v>
      </c>
      <c r="K117" s="28">
        <v>14</v>
      </c>
      <c r="L117" s="29"/>
      <c r="M117" s="30" t="s">
        <v>472</v>
      </c>
      <c r="N117" s="23">
        <f t="shared" si="7"/>
        <v>0</v>
      </c>
      <c r="O117" s="15">
        <f t="shared" si="8"/>
        <v>14</v>
      </c>
      <c r="P117" s="24"/>
      <c r="Q117" s="24"/>
      <c r="R117" s="24"/>
      <c r="S117" s="24">
        <f t="shared" si="11"/>
        <v>14</v>
      </c>
    </row>
    <row r="118" s="1" customFormat="1" customHeight="1" spans="1:19">
      <c r="A118" s="1" t="s">
        <v>1337</v>
      </c>
      <c r="B118" s="1" t="s">
        <v>1340</v>
      </c>
      <c r="C118" s="8">
        <v>92</v>
      </c>
      <c r="D118" s="8" t="s">
        <v>505</v>
      </c>
      <c r="E118" s="8" t="s">
        <v>171</v>
      </c>
      <c r="F118" s="8" t="s">
        <v>506</v>
      </c>
      <c r="G118" s="8">
        <v>20230103</v>
      </c>
      <c r="H118" s="8" t="s">
        <v>115</v>
      </c>
      <c r="I118" s="8" t="s">
        <v>507</v>
      </c>
      <c r="J118" s="8" t="s">
        <v>508</v>
      </c>
      <c r="K118" s="28">
        <v>20.4</v>
      </c>
      <c r="L118" s="29"/>
      <c r="M118" s="30" t="s">
        <v>472</v>
      </c>
      <c r="N118" s="23">
        <f t="shared" si="7"/>
        <v>0</v>
      </c>
      <c r="O118" s="15">
        <f t="shared" si="8"/>
        <v>20.4</v>
      </c>
      <c r="P118" s="24"/>
      <c r="Q118" s="24"/>
      <c r="R118" s="24"/>
      <c r="S118" s="24">
        <f t="shared" si="11"/>
        <v>20.4</v>
      </c>
    </row>
    <row r="119" s="1" customFormat="1" customHeight="1" spans="1:19">
      <c r="A119" s="1" t="s">
        <v>1337</v>
      </c>
      <c r="B119" s="1" t="s">
        <v>1340</v>
      </c>
      <c r="C119" s="8">
        <v>93</v>
      </c>
      <c r="D119" s="8" t="s">
        <v>509</v>
      </c>
      <c r="E119" s="8" t="s">
        <v>171</v>
      </c>
      <c r="F119" s="8" t="s">
        <v>218</v>
      </c>
      <c r="G119" s="8">
        <v>20230103</v>
      </c>
      <c r="H119" s="8" t="s">
        <v>115</v>
      </c>
      <c r="I119" s="8" t="s">
        <v>510</v>
      </c>
      <c r="J119" s="8" t="s">
        <v>511</v>
      </c>
      <c r="K119" s="28">
        <v>49.5</v>
      </c>
      <c r="L119" s="29"/>
      <c r="M119" s="30" t="s">
        <v>472</v>
      </c>
      <c r="N119" s="23">
        <f t="shared" si="7"/>
        <v>0</v>
      </c>
      <c r="O119" s="15">
        <f t="shared" si="8"/>
        <v>49.5</v>
      </c>
      <c r="P119" s="24"/>
      <c r="Q119" s="24"/>
      <c r="R119" s="24"/>
      <c r="S119" s="24">
        <f t="shared" si="11"/>
        <v>49.5</v>
      </c>
    </row>
    <row r="120" s="1" customFormat="1" customHeight="1" spans="1:19">
      <c r="A120" s="1" t="s">
        <v>1337</v>
      </c>
      <c r="B120" s="1" t="s">
        <v>1340</v>
      </c>
      <c r="C120" s="8">
        <v>94</v>
      </c>
      <c r="D120" s="8" t="s">
        <v>512</v>
      </c>
      <c r="E120" s="8" t="s">
        <v>161</v>
      </c>
      <c r="F120" s="8" t="s">
        <v>162</v>
      </c>
      <c r="G120" s="8">
        <v>20230103</v>
      </c>
      <c r="H120" s="8" t="s">
        <v>115</v>
      </c>
      <c r="I120" s="8" t="s">
        <v>513</v>
      </c>
      <c r="J120" s="8" t="s">
        <v>393</v>
      </c>
      <c r="K120" s="28">
        <v>61.5</v>
      </c>
      <c r="L120" s="29"/>
      <c r="M120" s="30" t="s">
        <v>472</v>
      </c>
      <c r="N120" s="23">
        <f t="shared" si="7"/>
        <v>0</v>
      </c>
      <c r="O120" s="15">
        <f t="shared" si="8"/>
        <v>61.5</v>
      </c>
      <c r="P120" s="24"/>
      <c r="Q120" s="24"/>
      <c r="R120" s="24"/>
      <c r="S120" s="24">
        <f t="shared" si="11"/>
        <v>61.5</v>
      </c>
    </row>
    <row r="121" s="1" customFormat="1" hidden="1" customHeight="1" spans="1:19">
      <c r="A121" s="1" t="s">
        <v>1337</v>
      </c>
      <c r="B121" s="1" t="s">
        <v>1341</v>
      </c>
      <c r="C121" s="8">
        <v>1</v>
      </c>
      <c r="D121" s="9" t="s">
        <v>515</v>
      </c>
      <c r="E121" s="9" t="s">
        <v>322</v>
      </c>
      <c r="F121" s="9" t="s">
        <v>190</v>
      </c>
      <c r="G121" s="9" t="s">
        <v>114</v>
      </c>
      <c r="H121" s="9" t="s">
        <v>186</v>
      </c>
      <c r="I121" s="9" t="s">
        <v>516</v>
      </c>
      <c r="J121" s="9" t="s">
        <v>517</v>
      </c>
      <c r="K121" s="9">
        <v>1109.75</v>
      </c>
      <c r="L121" s="8"/>
      <c r="M121" s="23" t="s">
        <v>17</v>
      </c>
      <c r="N121" s="23">
        <f t="shared" si="7"/>
        <v>0</v>
      </c>
      <c r="O121" s="15">
        <f t="shared" si="8"/>
        <v>1109.75</v>
      </c>
      <c r="P121" s="24">
        <f>K121</f>
        <v>1109.75</v>
      </c>
      <c r="Q121" s="24"/>
      <c r="R121" s="24"/>
      <c r="S121" s="24"/>
    </row>
    <row r="122" s="1" customFormat="1" hidden="1" customHeight="1" spans="1:19">
      <c r="A122" s="1" t="s">
        <v>1337</v>
      </c>
      <c r="B122" s="1" t="s">
        <v>1340</v>
      </c>
      <c r="C122" s="8">
        <v>2</v>
      </c>
      <c r="D122" s="9" t="s">
        <v>518</v>
      </c>
      <c r="E122" s="9" t="s">
        <v>322</v>
      </c>
      <c r="F122" s="9" t="s">
        <v>120</v>
      </c>
      <c r="G122" s="9" t="s">
        <v>114</v>
      </c>
      <c r="H122" s="9" t="s">
        <v>186</v>
      </c>
      <c r="I122" s="9" t="s">
        <v>516</v>
      </c>
      <c r="J122" s="9" t="s">
        <v>517</v>
      </c>
      <c r="K122" s="9">
        <v>458.237</v>
      </c>
      <c r="L122" s="8"/>
      <c r="M122" s="34" t="s">
        <v>1342</v>
      </c>
      <c r="N122" s="23">
        <f t="shared" si="7"/>
        <v>0</v>
      </c>
      <c r="O122" s="15">
        <f t="shared" si="8"/>
        <v>458.237</v>
      </c>
      <c r="P122" s="24">
        <v>82.9978</v>
      </c>
      <c r="Q122" s="24">
        <v>375.2392</v>
      </c>
      <c r="R122" s="24"/>
      <c r="S122" s="24"/>
    </row>
    <row r="123" s="1" customFormat="1" hidden="1" customHeight="1" spans="1:19">
      <c r="A123" s="1" t="s">
        <v>1337</v>
      </c>
      <c r="B123" s="1" t="s">
        <v>1343</v>
      </c>
      <c r="C123" s="8">
        <v>1</v>
      </c>
      <c r="D123" s="8" t="s">
        <v>521</v>
      </c>
      <c r="E123" s="8" t="s">
        <v>171</v>
      </c>
      <c r="F123" s="8" t="s">
        <v>522</v>
      </c>
      <c r="G123" s="8" t="s">
        <v>114</v>
      </c>
      <c r="H123" s="8" t="s">
        <v>115</v>
      </c>
      <c r="I123" s="8" t="s">
        <v>523</v>
      </c>
      <c r="J123" s="8" t="s">
        <v>524</v>
      </c>
      <c r="K123" s="27">
        <v>295.676954</v>
      </c>
      <c r="L123" s="8"/>
      <c r="M123" s="23" t="s">
        <v>17</v>
      </c>
      <c r="N123" s="23">
        <f t="shared" si="7"/>
        <v>0</v>
      </c>
      <c r="O123" s="15">
        <f t="shared" si="8"/>
        <v>295.676954</v>
      </c>
      <c r="P123" s="24">
        <f>K123</f>
        <v>295.676954</v>
      </c>
      <c r="Q123" s="24"/>
      <c r="R123" s="24"/>
      <c r="S123" s="24"/>
    </row>
    <row r="124" s="1" customFormat="1" hidden="1" customHeight="1" spans="1:19">
      <c r="A124" s="1" t="s">
        <v>1337</v>
      </c>
      <c r="B124" s="1" t="s">
        <v>1343</v>
      </c>
      <c r="C124" s="25" t="s">
        <v>525</v>
      </c>
      <c r="D124" s="8" t="s">
        <v>526</v>
      </c>
      <c r="E124" s="8" t="s">
        <v>144</v>
      </c>
      <c r="F124" s="8" t="s">
        <v>527</v>
      </c>
      <c r="G124" s="8" t="s">
        <v>114</v>
      </c>
      <c r="H124" s="8" t="s">
        <v>115</v>
      </c>
      <c r="I124" s="8" t="s">
        <v>528</v>
      </c>
      <c r="J124" s="8" t="s">
        <v>529</v>
      </c>
      <c r="K124" s="35">
        <v>299.196884</v>
      </c>
      <c r="L124" s="8"/>
      <c r="M124" s="23" t="s">
        <v>17</v>
      </c>
      <c r="N124" s="23">
        <f t="shared" si="7"/>
        <v>0</v>
      </c>
      <c r="O124" s="15">
        <f t="shared" si="8"/>
        <v>299.196884</v>
      </c>
      <c r="P124" s="24">
        <f>K124</f>
        <v>299.196884</v>
      </c>
      <c r="Q124" s="24"/>
      <c r="R124" s="24"/>
      <c r="S124" s="24"/>
    </row>
    <row r="125" s="1" customFormat="1" hidden="1" customHeight="1" spans="1:19">
      <c r="A125" s="1" t="s">
        <v>1344</v>
      </c>
      <c r="B125" s="1" t="s">
        <v>1345</v>
      </c>
      <c r="C125" s="25" t="s">
        <v>533</v>
      </c>
      <c r="D125" s="9" t="s">
        <v>534</v>
      </c>
      <c r="E125" s="9" t="s">
        <v>70</v>
      </c>
      <c r="F125" s="9" t="s">
        <v>179</v>
      </c>
      <c r="G125" s="9" t="s">
        <v>214</v>
      </c>
      <c r="H125" s="9" t="s">
        <v>115</v>
      </c>
      <c r="I125" s="9" t="s">
        <v>535</v>
      </c>
      <c r="J125" s="9" t="s">
        <v>536</v>
      </c>
      <c r="K125" s="36">
        <v>125</v>
      </c>
      <c r="L125" s="37"/>
      <c r="M125" s="38" t="s">
        <v>18</v>
      </c>
      <c r="N125" s="23">
        <f t="shared" si="7"/>
        <v>0</v>
      </c>
      <c r="O125" s="15">
        <f t="shared" si="8"/>
        <v>125</v>
      </c>
      <c r="P125" s="24"/>
      <c r="Q125" s="24">
        <f>K125</f>
        <v>125</v>
      </c>
      <c r="R125" s="24"/>
      <c r="S125" s="24"/>
    </row>
    <row r="126" s="1" customFormat="1" hidden="1" customHeight="1" spans="1:19">
      <c r="A126" s="1" t="s">
        <v>1344</v>
      </c>
      <c r="B126" s="1" t="s">
        <v>1345</v>
      </c>
      <c r="C126" s="25" t="s">
        <v>525</v>
      </c>
      <c r="D126" s="9" t="s">
        <v>537</v>
      </c>
      <c r="E126" s="9" t="s">
        <v>70</v>
      </c>
      <c r="F126" s="9" t="s">
        <v>179</v>
      </c>
      <c r="G126" s="9" t="s">
        <v>114</v>
      </c>
      <c r="H126" s="9" t="s">
        <v>186</v>
      </c>
      <c r="I126" s="9" t="s">
        <v>538</v>
      </c>
      <c r="J126" s="9">
        <v>0</v>
      </c>
      <c r="K126" s="36">
        <v>17.41</v>
      </c>
      <c r="L126" s="37"/>
      <c r="M126" s="38" t="s">
        <v>17</v>
      </c>
      <c r="N126" s="23">
        <f t="shared" si="7"/>
        <v>0</v>
      </c>
      <c r="O126" s="15">
        <f t="shared" si="8"/>
        <v>17.41</v>
      </c>
      <c r="P126" s="24">
        <f t="shared" ref="P126:P148" si="12">K126</f>
        <v>17.41</v>
      </c>
      <c r="Q126" s="24"/>
      <c r="R126" s="24"/>
      <c r="S126" s="24"/>
    </row>
    <row r="127" s="1" customFormat="1" hidden="1" customHeight="1" spans="1:19">
      <c r="A127" s="1" t="s">
        <v>1344</v>
      </c>
      <c r="B127" s="1" t="s">
        <v>1345</v>
      </c>
      <c r="C127" s="25" t="s">
        <v>540</v>
      </c>
      <c r="D127" s="9" t="s">
        <v>541</v>
      </c>
      <c r="E127" s="9" t="s">
        <v>70</v>
      </c>
      <c r="F127" s="9" t="s">
        <v>185</v>
      </c>
      <c r="G127" s="9" t="s">
        <v>542</v>
      </c>
      <c r="H127" s="9" t="s">
        <v>115</v>
      </c>
      <c r="I127" s="9" t="s">
        <v>543</v>
      </c>
      <c r="J127" s="9">
        <v>0</v>
      </c>
      <c r="K127" s="36">
        <v>31.5</v>
      </c>
      <c r="L127" s="37"/>
      <c r="M127" s="38" t="s">
        <v>17</v>
      </c>
      <c r="N127" s="23">
        <f t="shared" si="7"/>
        <v>0</v>
      </c>
      <c r="O127" s="15">
        <f t="shared" si="8"/>
        <v>31.5</v>
      </c>
      <c r="P127" s="24">
        <f t="shared" si="12"/>
        <v>31.5</v>
      </c>
      <c r="Q127" s="24"/>
      <c r="R127" s="24"/>
      <c r="S127" s="24"/>
    </row>
    <row r="128" s="1" customFormat="1" hidden="1" customHeight="1" spans="1:19">
      <c r="A128" s="1" t="s">
        <v>1344</v>
      </c>
      <c r="B128" s="1" t="s">
        <v>1345</v>
      </c>
      <c r="C128" s="25" t="s">
        <v>545</v>
      </c>
      <c r="D128" s="9" t="s">
        <v>546</v>
      </c>
      <c r="E128" s="9" t="s">
        <v>70</v>
      </c>
      <c r="F128" s="9" t="s">
        <v>179</v>
      </c>
      <c r="G128" s="9" t="s">
        <v>240</v>
      </c>
      <c r="H128" s="9" t="s">
        <v>186</v>
      </c>
      <c r="I128" s="9" t="s">
        <v>547</v>
      </c>
      <c r="J128" s="9">
        <v>0</v>
      </c>
      <c r="K128" s="36">
        <v>67.5</v>
      </c>
      <c r="L128" s="37"/>
      <c r="M128" s="38" t="s">
        <v>17</v>
      </c>
      <c r="N128" s="23">
        <f t="shared" si="7"/>
        <v>0</v>
      </c>
      <c r="O128" s="15">
        <f t="shared" si="8"/>
        <v>67.5</v>
      </c>
      <c r="P128" s="24">
        <f t="shared" si="12"/>
        <v>67.5</v>
      </c>
      <c r="Q128" s="24"/>
      <c r="R128" s="24"/>
      <c r="S128" s="24"/>
    </row>
    <row r="129" s="1" customFormat="1" hidden="1" customHeight="1" spans="1:19">
      <c r="A129" s="1" t="s">
        <v>1344</v>
      </c>
      <c r="B129" s="1" t="s">
        <v>1345</v>
      </c>
      <c r="C129" s="25" t="s">
        <v>548</v>
      </c>
      <c r="D129" s="9" t="s">
        <v>549</v>
      </c>
      <c r="E129" s="9" t="s">
        <v>171</v>
      </c>
      <c r="F129" s="9" t="s">
        <v>550</v>
      </c>
      <c r="G129" s="9" t="s">
        <v>114</v>
      </c>
      <c r="H129" s="9" t="s">
        <v>115</v>
      </c>
      <c r="I129" s="9" t="s">
        <v>551</v>
      </c>
      <c r="J129" s="9" t="s">
        <v>552</v>
      </c>
      <c r="K129" s="36">
        <v>15</v>
      </c>
      <c r="L129" s="37"/>
      <c r="M129" s="38" t="s">
        <v>17</v>
      </c>
      <c r="N129" s="23">
        <f t="shared" si="7"/>
        <v>0</v>
      </c>
      <c r="O129" s="15">
        <f t="shared" si="8"/>
        <v>15</v>
      </c>
      <c r="P129" s="24">
        <f t="shared" si="12"/>
        <v>15</v>
      </c>
      <c r="Q129" s="24"/>
      <c r="R129" s="24"/>
      <c r="S129" s="24"/>
    </row>
    <row r="130" s="1" customFormat="1" hidden="1" customHeight="1" spans="1:19">
      <c r="A130" s="1" t="s">
        <v>1344</v>
      </c>
      <c r="B130" s="1" t="s">
        <v>1345</v>
      </c>
      <c r="C130" s="25" t="s">
        <v>553</v>
      </c>
      <c r="D130" s="9" t="s">
        <v>554</v>
      </c>
      <c r="E130" s="9" t="s">
        <v>125</v>
      </c>
      <c r="F130" s="9" t="s">
        <v>126</v>
      </c>
      <c r="G130" s="9" t="s">
        <v>214</v>
      </c>
      <c r="H130" s="9" t="s">
        <v>186</v>
      </c>
      <c r="I130" s="9" t="s">
        <v>555</v>
      </c>
      <c r="J130" s="9" t="s">
        <v>556</v>
      </c>
      <c r="K130" s="36">
        <v>30</v>
      </c>
      <c r="L130" s="37"/>
      <c r="M130" s="38" t="s">
        <v>17</v>
      </c>
      <c r="N130" s="23">
        <f t="shared" si="7"/>
        <v>0</v>
      </c>
      <c r="O130" s="15">
        <f t="shared" si="8"/>
        <v>30</v>
      </c>
      <c r="P130" s="24">
        <f t="shared" si="12"/>
        <v>30</v>
      </c>
      <c r="Q130" s="24"/>
      <c r="R130" s="24"/>
      <c r="S130" s="24"/>
    </row>
    <row r="131" s="1" customFormat="1" hidden="1" customHeight="1" spans="1:19">
      <c r="A131" s="1" t="s">
        <v>1344</v>
      </c>
      <c r="B131" s="1" t="s">
        <v>1345</v>
      </c>
      <c r="C131" s="25" t="s">
        <v>557</v>
      </c>
      <c r="D131" s="9" t="s">
        <v>558</v>
      </c>
      <c r="E131" s="9" t="s">
        <v>125</v>
      </c>
      <c r="F131" s="9" t="s">
        <v>559</v>
      </c>
      <c r="G131" s="9" t="s">
        <v>214</v>
      </c>
      <c r="H131" s="9" t="s">
        <v>186</v>
      </c>
      <c r="I131" s="9" t="s">
        <v>560</v>
      </c>
      <c r="J131" s="9">
        <v>0</v>
      </c>
      <c r="K131" s="36">
        <v>35.8</v>
      </c>
      <c r="L131" s="37"/>
      <c r="M131" s="38" t="s">
        <v>17</v>
      </c>
      <c r="N131" s="23">
        <f t="shared" si="7"/>
        <v>0</v>
      </c>
      <c r="O131" s="15">
        <f t="shared" si="8"/>
        <v>35.8</v>
      </c>
      <c r="P131" s="24">
        <f t="shared" si="12"/>
        <v>35.8</v>
      </c>
      <c r="Q131" s="24"/>
      <c r="R131" s="24"/>
      <c r="S131" s="24"/>
    </row>
    <row r="132" s="1" customFormat="1" hidden="1" customHeight="1" spans="1:19">
      <c r="A132" s="1" t="s">
        <v>1344</v>
      </c>
      <c r="B132" s="1" t="s">
        <v>1345</v>
      </c>
      <c r="C132" s="25" t="s">
        <v>562</v>
      </c>
      <c r="D132" s="9" t="s">
        <v>563</v>
      </c>
      <c r="E132" s="9" t="s">
        <v>146</v>
      </c>
      <c r="F132" s="9" t="s">
        <v>303</v>
      </c>
      <c r="G132" s="9" t="s">
        <v>268</v>
      </c>
      <c r="H132" s="9" t="s">
        <v>269</v>
      </c>
      <c r="I132" s="9" t="s">
        <v>564</v>
      </c>
      <c r="J132" s="9" t="s">
        <v>565</v>
      </c>
      <c r="K132" s="36">
        <v>29.4986</v>
      </c>
      <c r="L132" s="37"/>
      <c r="M132" s="38" t="s">
        <v>17</v>
      </c>
      <c r="N132" s="23">
        <f t="shared" si="7"/>
        <v>0</v>
      </c>
      <c r="O132" s="15">
        <f t="shared" si="8"/>
        <v>29.4986</v>
      </c>
      <c r="P132" s="24">
        <f t="shared" si="12"/>
        <v>29.4986</v>
      </c>
      <c r="Q132" s="24"/>
      <c r="R132" s="24"/>
      <c r="S132" s="24"/>
    </row>
    <row r="133" s="1" customFormat="1" hidden="1" customHeight="1" spans="1:19">
      <c r="A133" s="1" t="s">
        <v>1344</v>
      </c>
      <c r="B133" s="1" t="s">
        <v>1345</v>
      </c>
      <c r="C133" s="25" t="s">
        <v>566</v>
      </c>
      <c r="D133" s="9" t="s">
        <v>567</v>
      </c>
      <c r="E133" s="9" t="s">
        <v>568</v>
      </c>
      <c r="F133" s="9" t="s">
        <v>151</v>
      </c>
      <c r="G133" s="9" t="s">
        <v>114</v>
      </c>
      <c r="H133" s="9" t="s">
        <v>115</v>
      </c>
      <c r="I133" s="9" t="s">
        <v>569</v>
      </c>
      <c r="J133" s="9" t="s">
        <v>570</v>
      </c>
      <c r="K133" s="36">
        <v>30.6667</v>
      </c>
      <c r="L133" s="37"/>
      <c r="M133" s="38" t="s">
        <v>17</v>
      </c>
      <c r="N133" s="23">
        <f t="shared" si="7"/>
        <v>0</v>
      </c>
      <c r="O133" s="15">
        <f t="shared" si="8"/>
        <v>30.6667</v>
      </c>
      <c r="P133" s="24">
        <f t="shared" si="12"/>
        <v>30.6667</v>
      </c>
      <c r="Q133" s="24"/>
      <c r="R133" s="24"/>
      <c r="S133" s="24"/>
    </row>
    <row r="134" s="1" customFormat="1" hidden="1" customHeight="1" spans="1:19">
      <c r="A134" s="1" t="s">
        <v>1344</v>
      </c>
      <c r="B134" s="1" t="s">
        <v>1345</v>
      </c>
      <c r="C134" s="25" t="s">
        <v>571</v>
      </c>
      <c r="D134" s="9" t="s">
        <v>572</v>
      </c>
      <c r="E134" s="9" t="s">
        <v>568</v>
      </c>
      <c r="F134" s="9" t="s">
        <v>573</v>
      </c>
      <c r="G134" s="9" t="s">
        <v>114</v>
      </c>
      <c r="H134" s="9" t="s">
        <v>186</v>
      </c>
      <c r="I134" s="9" t="s">
        <v>574</v>
      </c>
      <c r="J134" s="9" t="s">
        <v>575</v>
      </c>
      <c r="K134" s="36">
        <v>88</v>
      </c>
      <c r="L134" s="37"/>
      <c r="M134" s="38" t="s">
        <v>17</v>
      </c>
      <c r="N134" s="23">
        <f t="shared" si="7"/>
        <v>0</v>
      </c>
      <c r="O134" s="15">
        <f t="shared" si="8"/>
        <v>88</v>
      </c>
      <c r="P134" s="24">
        <f t="shared" si="12"/>
        <v>88</v>
      </c>
      <c r="Q134" s="24"/>
      <c r="R134" s="24"/>
      <c r="S134" s="24"/>
    </row>
    <row r="135" s="1" customFormat="1" hidden="1" customHeight="1" spans="1:19">
      <c r="A135" s="1" t="s">
        <v>1344</v>
      </c>
      <c r="B135" s="1" t="s">
        <v>1345</v>
      </c>
      <c r="C135" s="25" t="s">
        <v>576</v>
      </c>
      <c r="D135" s="9" t="s">
        <v>577</v>
      </c>
      <c r="E135" s="9" t="s">
        <v>568</v>
      </c>
      <c r="F135" s="9" t="s">
        <v>578</v>
      </c>
      <c r="G135" s="9" t="s">
        <v>114</v>
      </c>
      <c r="H135" s="9" t="s">
        <v>186</v>
      </c>
      <c r="I135" s="9" t="s">
        <v>579</v>
      </c>
      <c r="J135" s="9" t="s">
        <v>580</v>
      </c>
      <c r="K135" s="36">
        <v>40</v>
      </c>
      <c r="L135" s="37"/>
      <c r="M135" s="38" t="s">
        <v>17</v>
      </c>
      <c r="N135" s="23">
        <f t="shared" si="7"/>
        <v>0</v>
      </c>
      <c r="O135" s="15">
        <f t="shared" si="8"/>
        <v>40</v>
      </c>
      <c r="P135" s="24">
        <f t="shared" si="12"/>
        <v>40</v>
      </c>
      <c r="Q135" s="24"/>
      <c r="R135" s="24"/>
      <c r="S135" s="24"/>
    </row>
    <row r="136" s="1" customFormat="1" hidden="1" customHeight="1" spans="1:19">
      <c r="A136" s="1" t="s">
        <v>1344</v>
      </c>
      <c r="B136" s="1" t="s">
        <v>1345</v>
      </c>
      <c r="C136" s="25" t="s">
        <v>581</v>
      </c>
      <c r="D136" s="9" t="s">
        <v>582</v>
      </c>
      <c r="E136" s="9" t="s">
        <v>568</v>
      </c>
      <c r="F136" s="9" t="s">
        <v>139</v>
      </c>
      <c r="G136" s="9" t="s">
        <v>114</v>
      </c>
      <c r="H136" s="9" t="s">
        <v>583</v>
      </c>
      <c r="I136" s="39" t="s">
        <v>584</v>
      </c>
      <c r="J136" s="8" t="s">
        <v>585</v>
      </c>
      <c r="K136" s="36">
        <v>76</v>
      </c>
      <c r="L136" s="37"/>
      <c r="M136" s="38" t="s">
        <v>17</v>
      </c>
      <c r="N136" s="23">
        <f t="shared" si="7"/>
        <v>0</v>
      </c>
      <c r="O136" s="15">
        <f t="shared" si="8"/>
        <v>76</v>
      </c>
      <c r="P136" s="24">
        <f t="shared" si="12"/>
        <v>76</v>
      </c>
      <c r="Q136" s="24"/>
      <c r="R136" s="24"/>
      <c r="S136" s="24"/>
    </row>
    <row r="137" s="1" customFormat="1" hidden="1" customHeight="1" spans="1:19">
      <c r="A137" s="1" t="s">
        <v>1344</v>
      </c>
      <c r="B137" s="1" t="s">
        <v>1345</v>
      </c>
      <c r="C137" s="25" t="s">
        <v>586</v>
      </c>
      <c r="D137" s="9" t="s">
        <v>587</v>
      </c>
      <c r="E137" s="9" t="s">
        <v>568</v>
      </c>
      <c r="F137" s="9" t="s">
        <v>147</v>
      </c>
      <c r="G137" s="9" t="s">
        <v>114</v>
      </c>
      <c r="H137" s="9" t="s">
        <v>115</v>
      </c>
      <c r="I137" s="9" t="s">
        <v>588</v>
      </c>
      <c r="J137" s="9" t="s">
        <v>589</v>
      </c>
      <c r="K137" s="36">
        <v>95</v>
      </c>
      <c r="L137" s="37"/>
      <c r="M137" s="38" t="s">
        <v>17</v>
      </c>
      <c r="N137" s="23">
        <f t="shared" si="7"/>
        <v>0</v>
      </c>
      <c r="O137" s="15">
        <f t="shared" si="8"/>
        <v>95</v>
      </c>
      <c r="P137" s="24">
        <f t="shared" si="12"/>
        <v>95</v>
      </c>
      <c r="Q137" s="24"/>
      <c r="R137" s="24"/>
      <c r="S137" s="24"/>
    </row>
    <row r="138" s="1" customFormat="1" hidden="1" customHeight="1" spans="1:19">
      <c r="A138" s="1" t="s">
        <v>1344</v>
      </c>
      <c r="B138" s="1" t="s">
        <v>1345</v>
      </c>
      <c r="C138" s="25" t="s">
        <v>590</v>
      </c>
      <c r="D138" s="9" t="s">
        <v>591</v>
      </c>
      <c r="E138" s="9" t="s">
        <v>568</v>
      </c>
      <c r="F138" s="9" t="s">
        <v>113</v>
      </c>
      <c r="G138" s="9" t="s">
        <v>114</v>
      </c>
      <c r="H138" s="9" t="s">
        <v>115</v>
      </c>
      <c r="I138" s="9" t="s">
        <v>592</v>
      </c>
      <c r="J138" s="9" t="s">
        <v>593</v>
      </c>
      <c r="K138" s="36">
        <v>85</v>
      </c>
      <c r="L138" s="37"/>
      <c r="M138" s="38" t="s">
        <v>17</v>
      </c>
      <c r="N138" s="23">
        <f t="shared" si="7"/>
        <v>0</v>
      </c>
      <c r="O138" s="15">
        <f t="shared" si="8"/>
        <v>85</v>
      </c>
      <c r="P138" s="24">
        <f t="shared" si="12"/>
        <v>85</v>
      </c>
      <c r="Q138" s="24"/>
      <c r="R138" s="24"/>
      <c r="S138" s="24"/>
    </row>
    <row r="139" s="1" customFormat="1" hidden="1" customHeight="1" spans="1:19">
      <c r="A139" s="1" t="s">
        <v>1344</v>
      </c>
      <c r="B139" s="1" t="s">
        <v>1345</v>
      </c>
      <c r="C139" s="25" t="s">
        <v>594</v>
      </c>
      <c r="D139" s="9" t="s">
        <v>595</v>
      </c>
      <c r="E139" s="9" t="s">
        <v>568</v>
      </c>
      <c r="F139" s="9" t="s">
        <v>136</v>
      </c>
      <c r="G139" s="9" t="s">
        <v>114</v>
      </c>
      <c r="H139" s="9" t="s">
        <v>583</v>
      </c>
      <c r="I139" s="9" t="s">
        <v>596</v>
      </c>
      <c r="J139" s="9" t="s">
        <v>597</v>
      </c>
      <c r="K139" s="36">
        <v>25</v>
      </c>
      <c r="L139" s="37"/>
      <c r="M139" s="38" t="s">
        <v>17</v>
      </c>
      <c r="N139" s="23">
        <f t="shared" si="7"/>
        <v>0</v>
      </c>
      <c r="O139" s="15">
        <f t="shared" si="8"/>
        <v>25</v>
      </c>
      <c r="P139" s="24">
        <f t="shared" si="12"/>
        <v>25</v>
      </c>
      <c r="Q139" s="24"/>
      <c r="R139" s="24"/>
      <c r="S139" s="24"/>
    </row>
    <row r="140" s="1" customFormat="1" hidden="1" customHeight="1" spans="1:19">
      <c r="A140" s="1" t="s">
        <v>1344</v>
      </c>
      <c r="B140" s="1" t="s">
        <v>1345</v>
      </c>
      <c r="C140" s="25" t="s">
        <v>598</v>
      </c>
      <c r="D140" s="9" t="s">
        <v>599</v>
      </c>
      <c r="E140" s="9" t="s">
        <v>568</v>
      </c>
      <c r="F140" s="9" t="s">
        <v>600</v>
      </c>
      <c r="G140" s="9" t="s">
        <v>114</v>
      </c>
      <c r="H140" s="9" t="s">
        <v>186</v>
      </c>
      <c r="I140" s="9" t="s">
        <v>601</v>
      </c>
      <c r="J140" s="9" t="s">
        <v>602</v>
      </c>
      <c r="K140" s="36">
        <v>31</v>
      </c>
      <c r="L140" s="37"/>
      <c r="M140" s="38" t="s">
        <v>17</v>
      </c>
      <c r="N140" s="23">
        <f t="shared" si="7"/>
        <v>0</v>
      </c>
      <c r="O140" s="15">
        <f t="shared" si="8"/>
        <v>31</v>
      </c>
      <c r="P140" s="24">
        <f t="shared" si="12"/>
        <v>31</v>
      </c>
      <c r="Q140" s="24"/>
      <c r="R140" s="24"/>
      <c r="S140" s="24"/>
    </row>
    <row r="141" s="1" customFormat="1" hidden="1" customHeight="1" spans="1:19">
      <c r="A141" s="1" t="s">
        <v>1344</v>
      </c>
      <c r="B141" s="1" t="s">
        <v>1345</v>
      </c>
      <c r="C141" s="25" t="s">
        <v>603</v>
      </c>
      <c r="D141" s="9" t="s">
        <v>604</v>
      </c>
      <c r="E141" s="9" t="s">
        <v>568</v>
      </c>
      <c r="F141" s="9" t="s">
        <v>273</v>
      </c>
      <c r="G141" s="9" t="s">
        <v>114</v>
      </c>
      <c r="H141" s="9" t="s">
        <v>115</v>
      </c>
      <c r="I141" s="9" t="s">
        <v>605</v>
      </c>
      <c r="J141" s="9" t="s">
        <v>606</v>
      </c>
      <c r="K141" s="36">
        <v>62</v>
      </c>
      <c r="L141" s="37"/>
      <c r="M141" s="38" t="s">
        <v>17</v>
      </c>
      <c r="N141" s="23">
        <f t="shared" si="7"/>
        <v>0</v>
      </c>
      <c r="O141" s="15">
        <f t="shared" si="8"/>
        <v>62</v>
      </c>
      <c r="P141" s="24">
        <f t="shared" si="12"/>
        <v>62</v>
      </c>
      <c r="Q141" s="24"/>
      <c r="R141" s="24"/>
      <c r="S141" s="24"/>
    </row>
    <row r="142" s="1" customFormat="1" hidden="1" customHeight="1" spans="1:19">
      <c r="A142" s="1" t="s">
        <v>1344</v>
      </c>
      <c r="B142" s="1" t="s">
        <v>1345</v>
      </c>
      <c r="C142" s="25" t="s">
        <v>607</v>
      </c>
      <c r="D142" s="9" t="s">
        <v>608</v>
      </c>
      <c r="E142" s="9" t="s">
        <v>568</v>
      </c>
      <c r="F142" s="9" t="s">
        <v>609</v>
      </c>
      <c r="G142" s="9" t="s">
        <v>114</v>
      </c>
      <c r="H142" s="9" t="s">
        <v>186</v>
      </c>
      <c r="I142" s="9" t="s">
        <v>610</v>
      </c>
      <c r="J142" s="9" t="s">
        <v>611</v>
      </c>
      <c r="K142" s="36">
        <v>38</v>
      </c>
      <c r="L142" s="37"/>
      <c r="M142" s="38" t="s">
        <v>17</v>
      </c>
      <c r="N142" s="23">
        <f t="shared" si="7"/>
        <v>0</v>
      </c>
      <c r="O142" s="15">
        <f t="shared" si="8"/>
        <v>38</v>
      </c>
      <c r="P142" s="24">
        <f t="shared" si="12"/>
        <v>38</v>
      </c>
      <c r="Q142" s="24"/>
      <c r="R142" s="24"/>
      <c r="S142" s="24"/>
    </row>
    <row r="143" s="1" customFormat="1" hidden="1" customHeight="1" spans="1:19">
      <c r="A143" s="1" t="s">
        <v>1344</v>
      </c>
      <c r="B143" s="1" t="s">
        <v>1345</v>
      </c>
      <c r="C143" s="25" t="s">
        <v>612</v>
      </c>
      <c r="D143" s="9" t="s">
        <v>613</v>
      </c>
      <c r="E143" s="9" t="s">
        <v>568</v>
      </c>
      <c r="F143" s="9" t="s">
        <v>139</v>
      </c>
      <c r="G143" s="9" t="s">
        <v>114</v>
      </c>
      <c r="H143" s="9" t="s">
        <v>115</v>
      </c>
      <c r="I143" s="9" t="s">
        <v>614</v>
      </c>
      <c r="J143" s="9" t="s">
        <v>615</v>
      </c>
      <c r="K143" s="36">
        <v>100</v>
      </c>
      <c r="L143" s="37"/>
      <c r="M143" s="38" t="s">
        <v>17</v>
      </c>
      <c r="N143" s="23">
        <f t="shared" si="7"/>
        <v>0</v>
      </c>
      <c r="O143" s="15">
        <f t="shared" si="8"/>
        <v>100</v>
      </c>
      <c r="P143" s="24">
        <f t="shared" si="12"/>
        <v>100</v>
      </c>
      <c r="Q143" s="24"/>
      <c r="R143" s="24"/>
      <c r="S143" s="24"/>
    </row>
    <row r="144" s="1" customFormat="1" hidden="1" customHeight="1" spans="1:19">
      <c r="A144" s="1" t="s">
        <v>1344</v>
      </c>
      <c r="B144" s="1" t="s">
        <v>1345</v>
      </c>
      <c r="C144" s="25" t="s">
        <v>616</v>
      </c>
      <c r="D144" s="9" t="s">
        <v>617</v>
      </c>
      <c r="E144" s="9" t="s">
        <v>568</v>
      </c>
      <c r="F144" s="9" t="s">
        <v>147</v>
      </c>
      <c r="G144" s="9" t="s">
        <v>114</v>
      </c>
      <c r="H144" s="9" t="s">
        <v>115</v>
      </c>
      <c r="I144" s="9" t="s">
        <v>618</v>
      </c>
      <c r="J144" s="9" t="s">
        <v>619</v>
      </c>
      <c r="K144" s="36">
        <v>20</v>
      </c>
      <c r="L144" s="37"/>
      <c r="M144" s="38" t="s">
        <v>17</v>
      </c>
      <c r="N144" s="23">
        <f t="shared" si="7"/>
        <v>0</v>
      </c>
      <c r="O144" s="15">
        <f t="shared" si="8"/>
        <v>20</v>
      </c>
      <c r="P144" s="24">
        <f t="shared" si="12"/>
        <v>20</v>
      </c>
      <c r="Q144" s="24"/>
      <c r="R144" s="24"/>
      <c r="S144" s="24"/>
    </row>
    <row r="145" s="1" customFormat="1" hidden="1" customHeight="1" spans="1:19">
      <c r="A145" s="1" t="s">
        <v>1344</v>
      </c>
      <c r="B145" s="1" t="s">
        <v>1345</v>
      </c>
      <c r="C145" s="25" t="s">
        <v>620</v>
      </c>
      <c r="D145" s="9" t="s">
        <v>621</v>
      </c>
      <c r="E145" s="9" t="s">
        <v>568</v>
      </c>
      <c r="F145" s="9" t="s">
        <v>120</v>
      </c>
      <c r="G145" s="9" t="s">
        <v>114</v>
      </c>
      <c r="H145" s="9" t="s">
        <v>583</v>
      </c>
      <c r="I145" s="9" t="s">
        <v>622</v>
      </c>
      <c r="J145" s="9" t="s">
        <v>623</v>
      </c>
      <c r="K145" s="36">
        <v>12</v>
      </c>
      <c r="L145" s="37"/>
      <c r="M145" s="38" t="s">
        <v>17</v>
      </c>
      <c r="N145" s="23">
        <f>K145-O145</f>
        <v>0</v>
      </c>
      <c r="O145" s="15">
        <f>SUM(P145:S145)</f>
        <v>12</v>
      </c>
      <c r="P145" s="24">
        <f t="shared" si="12"/>
        <v>12</v>
      </c>
      <c r="Q145" s="24"/>
      <c r="R145" s="24"/>
      <c r="S145" s="24"/>
    </row>
    <row r="146" s="1" customFormat="1" hidden="1" customHeight="1" spans="1:19">
      <c r="A146" s="1" t="s">
        <v>1344</v>
      </c>
      <c r="B146" s="1" t="s">
        <v>1345</v>
      </c>
      <c r="C146" s="25" t="s">
        <v>624</v>
      </c>
      <c r="D146" s="9" t="s">
        <v>625</v>
      </c>
      <c r="E146" s="9" t="s">
        <v>291</v>
      </c>
      <c r="F146" s="9" t="s">
        <v>626</v>
      </c>
      <c r="G146" s="9" t="s">
        <v>114</v>
      </c>
      <c r="H146" s="9" t="s">
        <v>115</v>
      </c>
      <c r="I146" s="9" t="s">
        <v>627</v>
      </c>
      <c r="J146" s="9" t="s">
        <v>628</v>
      </c>
      <c r="K146" s="36">
        <v>203.1292</v>
      </c>
      <c r="L146" s="37"/>
      <c r="M146" s="38" t="s">
        <v>17</v>
      </c>
      <c r="N146" s="23">
        <f>K146-O146</f>
        <v>0</v>
      </c>
      <c r="O146" s="15">
        <f>SUM(P146:S146)</f>
        <v>203.1292</v>
      </c>
      <c r="P146" s="24">
        <f t="shared" si="12"/>
        <v>203.1292</v>
      </c>
      <c r="Q146" s="24"/>
      <c r="R146" s="24"/>
      <c r="S146" s="24"/>
    </row>
    <row r="147" s="1" customFormat="1" hidden="1" customHeight="1" spans="1:19">
      <c r="A147" s="1" t="s">
        <v>1344</v>
      </c>
      <c r="B147" s="1" t="s">
        <v>1345</v>
      </c>
      <c r="C147" s="25" t="s">
        <v>633</v>
      </c>
      <c r="D147" s="9" t="s">
        <v>630</v>
      </c>
      <c r="E147" s="10" t="s">
        <v>291</v>
      </c>
      <c r="F147" s="10" t="s">
        <v>190</v>
      </c>
      <c r="G147" s="10" t="s">
        <v>114</v>
      </c>
      <c r="H147" s="10" t="s">
        <v>115</v>
      </c>
      <c r="I147" s="10" t="s">
        <v>631</v>
      </c>
      <c r="J147" s="10" t="s">
        <v>632</v>
      </c>
      <c r="K147" s="36">
        <v>20.9318</v>
      </c>
      <c r="L147" s="37"/>
      <c r="M147" s="38" t="s">
        <v>17</v>
      </c>
      <c r="N147" s="23">
        <f t="shared" ref="N147:N191" si="13">K147-O147</f>
        <v>0</v>
      </c>
      <c r="O147" s="15">
        <f t="shared" ref="O147:O190" si="14">SUM(P147:S147)</f>
        <v>20.9318</v>
      </c>
      <c r="P147" s="24">
        <f t="shared" si="12"/>
        <v>20.9318</v>
      </c>
      <c r="Q147" s="24"/>
      <c r="R147" s="24"/>
      <c r="S147" s="24"/>
    </row>
    <row r="148" s="1" customFormat="1" hidden="1" customHeight="1" spans="1:19">
      <c r="A148" s="1" t="s">
        <v>1344</v>
      </c>
      <c r="B148" s="1" t="s">
        <v>1345</v>
      </c>
      <c r="C148" s="25" t="s">
        <v>637</v>
      </c>
      <c r="D148" s="9" t="s">
        <v>634</v>
      </c>
      <c r="E148" s="9" t="s">
        <v>322</v>
      </c>
      <c r="F148" s="9" t="s">
        <v>250</v>
      </c>
      <c r="G148" s="9" t="s">
        <v>114</v>
      </c>
      <c r="H148" s="9" t="s">
        <v>115</v>
      </c>
      <c r="I148" s="9" t="s">
        <v>635</v>
      </c>
      <c r="J148" s="9" t="s">
        <v>636</v>
      </c>
      <c r="K148" s="36">
        <v>85.9256</v>
      </c>
      <c r="L148" s="37"/>
      <c r="M148" s="38" t="s">
        <v>18</v>
      </c>
      <c r="N148" s="23">
        <f t="shared" si="13"/>
        <v>0</v>
      </c>
      <c r="O148" s="15">
        <f t="shared" si="14"/>
        <v>85.9256</v>
      </c>
      <c r="P148" s="24"/>
      <c r="Q148" s="24">
        <f>K148</f>
        <v>85.9256</v>
      </c>
      <c r="R148" s="24"/>
      <c r="S148" s="24"/>
    </row>
    <row r="149" s="1" customFormat="1" hidden="1" customHeight="1" spans="1:19">
      <c r="A149" s="1" t="s">
        <v>1344</v>
      </c>
      <c r="B149" s="1" t="s">
        <v>1345</v>
      </c>
      <c r="C149" s="25" t="s">
        <v>641</v>
      </c>
      <c r="D149" s="9" t="s">
        <v>638</v>
      </c>
      <c r="E149" s="9" t="s">
        <v>322</v>
      </c>
      <c r="F149" s="9" t="s">
        <v>126</v>
      </c>
      <c r="G149" s="9" t="s">
        <v>240</v>
      </c>
      <c r="H149" s="9" t="s">
        <v>115</v>
      </c>
      <c r="I149" s="9" t="s">
        <v>639</v>
      </c>
      <c r="J149" s="9" t="s">
        <v>640</v>
      </c>
      <c r="K149" s="36">
        <v>102.5636</v>
      </c>
      <c r="L149" s="37"/>
      <c r="M149" s="38" t="s">
        <v>17</v>
      </c>
      <c r="N149" s="23">
        <f t="shared" si="13"/>
        <v>0</v>
      </c>
      <c r="O149" s="15">
        <f t="shared" si="14"/>
        <v>102.5636</v>
      </c>
      <c r="P149" s="24">
        <f t="shared" ref="P149:P165" si="15">K149</f>
        <v>102.5636</v>
      </c>
      <c r="Q149" s="24"/>
      <c r="R149" s="24"/>
      <c r="S149" s="24"/>
    </row>
    <row r="150" s="1" customFormat="1" hidden="1" customHeight="1" spans="1:19">
      <c r="A150" s="1" t="s">
        <v>1344</v>
      </c>
      <c r="B150" s="1" t="s">
        <v>1345</v>
      </c>
      <c r="C150" s="25" t="s">
        <v>645</v>
      </c>
      <c r="D150" s="9" t="s">
        <v>642</v>
      </c>
      <c r="E150" s="9" t="s">
        <v>322</v>
      </c>
      <c r="F150" s="9" t="s">
        <v>126</v>
      </c>
      <c r="G150" s="9" t="s">
        <v>240</v>
      </c>
      <c r="H150" s="9" t="s">
        <v>115</v>
      </c>
      <c r="I150" s="9" t="s">
        <v>643</v>
      </c>
      <c r="J150" s="9" t="s">
        <v>644</v>
      </c>
      <c r="K150" s="36">
        <v>209.6713</v>
      </c>
      <c r="L150" s="37"/>
      <c r="M150" s="38" t="s">
        <v>17</v>
      </c>
      <c r="N150" s="23">
        <f t="shared" si="13"/>
        <v>0</v>
      </c>
      <c r="O150" s="15">
        <f t="shared" si="14"/>
        <v>209.6713</v>
      </c>
      <c r="P150" s="24">
        <f t="shared" si="15"/>
        <v>209.6713</v>
      </c>
      <c r="Q150" s="24"/>
      <c r="R150" s="24"/>
      <c r="S150" s="24"/>
    </row>
    <row r="151" s="1" customFormat="1" hidden="1" customHeight="1" spans="1:19">
      <c r="A151" s="1" t="s">
        <v>1344</v>
      </c>
      <c r="B151" s="1" t="s">
        <v>1345</v>
      </c>
      <c r="C151" s="25" t="s">
        <v>651</v>
      </c>
      <c r="D151" s="9" t="s">
        <v>646</v>
      </c>
      <c r="E151" s="9" t="s">
        <v>322</v>
      </c>
      <c r="F151" s="9" t="s">
        <v>647</v>
      </c>
      <c r="G151" s="9" t="s">
        <v>243</v>
      </c>
      <c r="H151" s="9" t="s">
        <v>648</v>
      </c>
      <c r="I151" s="9" t="s">
        <v>649</v>
      </c>
      <c r="J151" s="9" t="s">
        <v>650</v>
      </c>
      <c r="K151" s="36">
        <v>78.4576</v>
      </c>
      <c r="L151" s="37"/>
      <c r="M151" s="38" t="s">
        <v>17</v>
      </c>
      <c r="N151" s="23">
        <f t="shared" si="13"/>
        <v>0</v>
      </c>
      <c r="O151" s="15">
        <f t="shared" si="14"/>
        <v>78.4576</v>
      </c>
      <c r="P151" s="24">
        <f t="shared" si="15"/>
        <v>78.4576</v>
      </c>
      <c r="Q151" s="24"/>
      <c r="R151" s="24"/>
      <c r="S151" s="24"/>
    </row>
    <row r="152" s="1" customFormat="1" hidden="1" customHeight="1" spans="1:19">
      <c r="A152" s="1" t="s">
        <v>1344</v>
      </c>
      <c r="B152" s="1" t="s">
        <v>1345</v>
      </c>
      <c r="C152" s="25" t="s">
        <v>655</v>
      </c>
      <c r="D152" s="9" t="s">
        <v>652</v>
      </c>
      <c r="E152" s="9" t="s">
        <v>322</v>
      </c>
      <c r="F152" s="9" t="s">
        <v>647</v>
      </c>
      <c r="G152" s="9" t="s">
        <v>243</v>
      </c>
      <c r="H152" s="9" t="s">
        <v>648</v>
      </c>
      <c r="I152" s="9" t="s">
        <v>653</v>
      </c>
      <c r="J152" s="9" t="s">
        <v>654</v>
      </c>
      <c r="K152" s="36">
        <v>145.013</v>
      </c>
      <c r="L152" s="37"/>
      <c r="M152" s="38" t="s">
        <v>17</v>
      </c>
      <c r="N152" s="23">
        <f t="shared" si="13"/>
        <v>0</v>
      </c>
      <c r="O152" s="15">
        <f t="shared" si="14"/>
        <v>145.013</v>
      </c>
      <c r="P152" s="24">
        <f t="shared" si="15"/>
        <v>145.013</v>
      </c>
      <c r="Q152" s="24"/>
      <c r="R152" s="24"/>
      <c r="S152" s="24"/>
    </row>
    <row r="153" s="1" customFormat="1" hidden="1" customHeight="1" spans="1:19">
      <c r="A153" s="1" t="s">
        <v>1344</v>
      </c>
      <c r="B153" s="1" t="s">
        <v>1345</v>
      </c>
      <c r="C153" s="25" t="s">
        <v>660</v>
      </c>
      <c r="D153" s="9" t="s">
        <v>656</v>
      </c>
      <c r="E153" s="9" t="s">
        <v>322</v>
      </c>
      <c r="F153" s="9" t="s">
        <v>657</v>
      </c>
      <c r="G153" s="9" t="s">
        <v>243</v>
      </c>
      <c r="H153" s="9" t="s">
        <v>648</v>
      </c>
      <c r="I153" s="9" t="s">
        <v>658</v>
      </c>
      <c r="J153" s="9" t="s">
        <v>659</v>
      </c>
      <c r="K153" s="36">
        <v>48.0017</v>
      </c>
      <c r="L153" s="37"/>
      <c r="M153" s="38" t="s">
        <v>17</v>
      </c>
      <c r="N153" s="23">
        <f t="shared" si="13"/>
        <v>0</v>
      </c>
      <c r="O153" s="15">
        <f t="shared" si="14"/>
        <v>48.0017</v>
      </c>
      <c r="P153" s="24">
        <f t="shared" si="15"/>
        <v>48.0017</v>
      </c>
      <c r="Q153" s="24"/>
      <c r="R153" s="24"/>
      <c r="S153" s="24"/>
    </row>
    <row r="154" s="1" customFormat="1" hidden="1" customHeight="1" spans="1:19">
      <c r="A154" s="1" t="s">
        <v>1344</v>
      </c>
      <c r="B154" s="1" t="s">
        <v>1345</v>
      </c>
      <c r="C154" s="25" t="s">
        <v>664</v>
      </c>
      <c r="D154" s="9" t="s">
        <v>661</v>
      </c>
      <c r="E154" s="9" t="s">
        <v>322</v>
      </c>
      <c r="F154" s="9" t="s">
        <v>550</v>
      </c>
      <c r="G154" s="9" t="s">
        <v>114</v>
      </c>
      <c r="H154" s="9" t="s">
        <v>115</v>
      </c>
      <c r="I154" s="9" t="s">
        <v>662</v>
      </c>
      <c r="J154" s="9" t="s">
        <v>663</v>
      </c>
      <c r="K154" s="36">
        <v>55.5744</v>
      </c>
      <c r="L154" s="37"/>
      <c r="M154" s="38" t="s">
        <v>17</v>
      </c>
      <c r="N154" s="23">
        <f t="shared" si="13"/>
        <v>0</v>
      </c>
      <c r="O154" s="15">
        <f t="shared" si="14"/>
        <v>55.5744</v>
      </c>
      <c r="P154" s="24">
        <f t="shared" si="15"/>
        <v>55.5744</v>
      </c>
      <c r="Q154" s="24"/>
      <c r="R154" s="24"/>
      <c r="S154" s="24"/>
    </row>
    <row r="155" s="1" customFormat="1" hidden="1" customHeight="1" spans="1:19">
      <c r="A155" s="1" t="s">
        <v>1344</v>
      </c>
      <c r="B155" s="1" t="s">
        <v>1345</v>
      </c>
      <c r="C155" s="25" t="s">
        <v>666</v>
      </c>
      <c r="D155" s="9" t="s">
        <v>665</v>
      </c>
      <c r="E155" s="9" t="s">
        <v>322</v>
      </c>
      <c r="F155" s="9" t="s">
        <v>277</v>
      </c>
      <c r="G155" s="9" t="s">
        <v>268</v>
      </c>
      <c r="H155" s="9" t="s">
        <v>269</v>
      </c>
      <c r="I155" s="9" t="s">
        <v>662</v>
      </c>
      <c r="J155" s="9" t="s">
        <v>663</v>
      </c>
      <c r="K155" s="36">
        <v>92.5207</v>
      </c>
      <c r="L155" s="37"/>
      <c r="M155" s="38" t="s">
        <v>17</v>
      </c>
      <c r="N155" s="23">
        <f t="shared" si="13"/>
        <v>0</v>
      </c>
      <c r="O155" s="15">
        <f t="shared" si="14"/>
        <v>92.5207</v>
      </c>
      <c r="P155" s="24">
        <f t="shared" si="15"/>
        <v>92.5207</v>
      </c>
      <c r="Q155" s="24"/>
      <c r="R155" s="24"/>
      <c r="S155" s="24"/>
    </row>
    <row r="156" s="1" customFormat="1" hidden="1" customHeight="1" spans="1:19">
      <c r="A156" s="1" t="s">
        <v>1344</v>
      </c>
      <c r="B156" s="1" t="s">
        <v>1345</v>
      </c>
      <c r="C156" s="25" t="s">
        <v>668</v>
      </c>
      <c r="D156" s="9" t="s">
        <v>667</v>
      </c>
      <c r="E156" s="9" t="s">
        <v>322</v>
      </c>
      <c r="F156" s="9" t="s">
        <v>339</v>
      </c>
      <c r="G156" s="9" t="s">
        <v>243</v>
      </c>
      <c r="H156" s="9" t="s">
        <v>648</v>
      </c>
      <c r="I156" s="9" t="s">
        <v>662</v>
      </c>
      <c r="J156" s="9" t="s">
        <v>663</v>
      </c>
      <c r="K156" s="36">
        <v>48.394</v>
      </c>
      <c r="L156" s="37"/>
      <c r="M156" s="38" t="s">
        <v>17</v>
      </c>
      <c r="N156" s="23">
        <f t="shared" si="13"/>
        <v>0</v>
      </c>
      <c r="O156" s="15">
        <f t="shared" si="14"/>
        <v>48.394</v>
      </c>
      <c r="P156" s="24">
        <f t="shared" si="15"/>
        <v>48.394</v>
      </c>
      <c r="Q156" s="24"/>
      <c r="R156" s="24"/>
      <c r="S156" s="24"/>
    </row>
    <row r="157" s="1" customFormat="1" hidden="1" customHeight="1" spans="1:19">
      <c r="A157" s="1" t="s">
        <v>1344</v>
      </c>
      <c r="B157" s="1" t="s">
        <v>1345</v>
      </c>
      <c r="C157" s="25" t="s">
        <v>670</v>
      </c>
      <c r="D157" s="9" t="s">
        <v>669</v>
      </c>
      <c r="E157" s="9" t="s">
        <v>322</v>
      </c>
      <c r="F157" s="9" t="s">
        <v>609</v>
      </c>
      <c r="G157" s="9" t="s">
        <v>328</v>
      </c>
      <c r="H157" s="9" t="s">
        <v>186</v>
      </c>
      <c r="I157" s="9" t="s">
        <v>662</v>
      </c>
      <c r="J157" s="9" t="s">
        <v>663</v>
      </c>
      <c r="K157" s="36">
        <v>57.4985</v>
      </c>
      <c r="L157" s="37"/>
      <c r="M157" s="38" t="s">
        <v>17</v>
      </c>
      <c r="N157" s="23">
        <f t="shared" si="13"/>
        <v>0</v>
      </c>
      <c r="O157" s="15">
        <f t="shared" si="14"/>
        <v>57.4985</v>
      </c>
      <c r="P157" s="24">
        <f t="shared" si="15"/>
        <v>57.4985</v>
      </c>
      <c r="Q157" s="24"/>
      <c r="R157" s="24"/>
      <c r="S157" s="24"/>
    </row>
    <row r="158" s="1" customFormat="1" hidden="1" customHeight="1" spans="1:19">
      <c r="A158" s="1" t="s">
        <v>1344</v>
      </c>
      <c r="B158" s="1" t="s">
        <v>1345</v>
      </c>
      <c r="C158" s="25" t="s">
        <v>673</v>
      </c>
      <c r="D158" s="9" t="s">
        <v>671</v>
      </c>
      <c r="E158" s="9" t="s">
        <v>322</v>
      </c>
      <c r="F158" s="9" t="s">
        <v>672</v>
      </c>
      <c r="G158" s="9" t="s">
        <v>114</v>
      </c>
      <c r="H158" s="9" t="s">
        <v>186</v>
      </c>
      <c r="I158" s="9" t="s">
        <v>662</v>
      </c>
      <c r="J158" s="9" t="s">
        <v>663</v>
      </c>
      <c r="K158" s="36">
        <v>55.2578</v>
      </c>
      <c r="L158" s="37"/>
      <c r="M158" s="38" t="s">
        <v>17</v>
      </c>
      <c r="N158" s="23">
        <f t="shared" si="13"/>
        <v>0</v>
      </c>
      <c r="O158" s="15">
        <f t="shared" si="14"/>
        <v>55.2578</v>
      </c>
      <c r="P158" s="24">
        <f t="shared" si="15"/>
        <v>55.2578</v>
      </c>
      <c r="Q158" s="24"/>
      <c r="R158" s="24"/>
      <c r="S158" s="24"/>
    </row>
    <row r="159" s="1" customFormat="1" hidden="1" customHeight="1" spans="1:19">
      <c r="A159" s="1" t="s">
        <v>1344</v>
      </c>
      <c r="B159" s="1" t="s">
        <v>1345</v>
      </c>
      <c r="C159" s="25" t="s">
        <v>676</v>
      </c>
      <c r="D159" s="9" t="s">
        <v>674</v>
      </c>
      <c r="E159" s="9" t="s">
        <v>322</v>
      </c>
      <c r="F159" s="9" t="s">
        <v>675</v>
      </c>
      <c r="G159" s="9" t="s">
        <v>114</v>
      </c>
      <c r="H159" s="9" t="s">
        <v>186</v>
      </c>
      <c r="I159" s="9" t="s">
        <v>662</v>
      </c>
      <c r="J159" s="9" t="s">
        <v>663</v>
      </c>
      <c r="K159" s="36">
        <v>137.2498</v>
      </c>
      <c r="L159" s="37"/>
      <c r="M159" s="38" t="s">
        <v>17</v>
      </c>
      <c r="N159" s="23">
        <f t="shared" si="13"/>
        <v>0</v>
      </c>
      <c r="O159" s="15">
        <f t="shared" si="14"/>
        <v>137.2498</v>
      </c>
      <c r="P159" s="24">
        <f t="shared" si="15"/>
        <v>137.2498</v>
      </c>
      <c r="Q159" s="24"/>
      <c r="R159" s="24"/>
      <c r="S159" s="24"/>
    </row>
    <row r="160" s="1" customFormat="1" hidden="1" customHeight="1" spans="1:19">
      <c r="A160" s="1" t="s">
        <v>1344</v>
      </c>
      <c r="B160" s="1" t="s">
        <v>1345</v>
      </c>
      <c r="C160" s="25" t="s">
        <v>678</v>
      </c>
      <c r="D160" s="9" t="s">
        <v>677</v>
      </c>
      <c r="E160" s="9" t="s">
        <v>322</v>
      </c>
      <c r="F160" s="9" t="s">
        <v>423</v>
      </c>
      <c r="G160" s="9" t="s">
        <v>114</v>
      </c>
      <c r="H160" s="9" t="s">
        <v>198</v>
      </c>
      <c r="I160" s="9" t="s">
        <v>662</v>
      </c>
      <c r="J160" s="9" t="s">
        <v>663</v>
      </c>
      <c r="K160" s="36">
        <v>82.5093</v>
      </c>
      <c r="L160" s="37"/>
      <c r="M160" s="38" t="s">
        <v>17</v>
      </c>
      <c r="N160" s="23">
        <f t="shared" si="13"/>
        <v>0</v>
      </c>
      <c r="O160" s="15">
        <f t="shared" si="14"/>
        <v>82.5093</v>
      </c>
      <c r="P160" s="24">
        <f t="shared" si="15"/>
        <v>82.5093</v>
      </c>
      <c r="Q160" s="24"/>
      <c r="R160" s="24"/>
      <c r="S160" s="24"/>
    </row>
    <row r="161" s="1" customFormat="1" hidden="1" customHeight="1" spans="1:19">
      <c r="A161" s="1" t="s">
        <v>1344</v>
      </c>
      <c r="B161" s="1" t="s">
        <v>1345</v>
      </c>
      <c r="C161" s="25" t="s">
        <v>682</v>
      </c>
      <c r="D161" s="9" t="s">
        <v>679</v>
      </c>
      <c r="E161" s="9" t="s">
        <v>322</v>
      </c>
      <c r="F161" s="9" t="s">
        <v>680</v>
      </c>
      <c r="G161" s="9" t="s">
        <v>681</v>
      </c>
      <c r="H161" s="9" t="s">
        <v>357</v>
      </c>
      <c r="I161" s="9" t="s">
        <v>662</v>
      </c>
      <c r="J161" s="9" t="s">
        <v>663</v>
      </c>
      <c r="K161" s="36">
        <v>102.8637</v>
      </c>
      <c r="L161" s="40"/>
      <c r="M161" s="38" t="s">
        <v>17</v>
      </c>
      <c r="N161" s="23">
        <f t="shared" si="13"/>
        <v>0</v>
      </c>
      <c r="O161" s="15">
        <f t="shared" si="14"/>
        <v>102.8637</v>
      </c>
      <c r="P161" s="24">
        <f t="shared" si="15"/>
        <v>102.8637</v>
      </c>
      <c r="Q161" s="24"/>
      <c r="R161" s="24"/>
      <c r="S161" s="24"/>
    </row>
    <row r="162" s="1" customFormat="1" hidden="1" customHeight="1" spans="1:19">
      <c r="A162" s="1" t="s">
        <v>1344</v>
      </c>
      <c r="B162" s="1" t="s">
        <v>1345</v>
      </c>
      <c r="C162" s="25" t="s">
        <v>685</v>
      </c>
      <c r="D162" s="9" t="s">
        <v>683</v>
      </c>
      <c r="E162" s="9" t="s">
        <v>322</v>
      </c>
      <c r="F162" s="9" t="s">
        <v>684</v>
      </c>
      <c r="G162" s="9" t="s">
        <v>114</v>
      </c>
      <c r="H162" s="9" t="s">
        <v>186</v>
      </c>
      <c r="I162" s="9" t="s">
        <v>662</v>
      </c>
      <c r="J162" s="9" t="s">
        <v>663</v>
      </c>
      <c r="K162" s="36">
        <v>122.6241</v>
      </c>
      <c r="L162" s="37"/>
      <c r="M162" s="38" t="s">
        <v>17</v>
      </c>
      <c r="N162" s="23">
        <f t="shared" si="13"/>
        <v>0</v>
      </c>
      <c r="O162" s="15">
        <f t="shared" si="14"/>
        <v>122.6241</v>
      </c>
      <c r="P162" s="24">
        <f t="shared" si="15"/>
        <v>122.6241</v>
      </c>
      <c r="Q162" s="24"/>
      <c r="R162" s="24"/>
      <c r="S162" s="24"/>
    </row>
    <row r="163" s="1" customFormat="1" hidden="1" customHeight="1" spans="1:19">
      <c r="A163" s="1" t="s">
        <v>1344</v>
      </c>
      <c r="B163" s="1" t="s">
        <v>1345</v>
      </c>
      <c r="C163" s="25" t="s">
        <v>687</v>
      </c>
      <c r="D163" s="9" t="s">
        <v>686</v>
      </c>
      <c r="E163" s="9" t="s">
        <v>322</v>
      </c>
      <c r="F163" s="9" t="s">
        <v>474</v>
      </c>
      <c r="G163" s="9" t="s">
        <v>114</v>
      </c>
      <c r="H163" s="9" t="s">
        <v>186</v>
      </c>
      <c r="I163" s="9" t="s">
        <v>662</v>
      </c>
      <c r="J163" s="9" t="s">
        <v>663</v>
      </c>
      <c r="K163" s="36">
        <v>75.3725</v>
      </c>
      <c r="L163" s="37"/>
      <c r="M163" s="38" t="s">
        <v>17</v>
      </c>
      <c r="N163" s="23">
        <f t="shared" si="13"/>
        <v>0</v>
      </c>
      <c r="O163" s="15">
        <f t="shared" si="14"/>
        <v>75.3725</v>
      </c>
      <c r="P163" s="24">
        <f t="shared" si="15"/>
        <v>75.3725</v>
      </c>
      <c r="Q163" s="24"/>
      <c r="R163" s="24"/>
      <c r="S163" s="24"/>
    </row>
    <row r="164" s="1" customFormat="1" hidden="1" customHeight="1" spans="1:19">
      <c r="A164" s="1" t="s">
        <v>1344</v>
      </c>
      <c r="B164" s="1" t="s">
        <v>1345</v>
      </c>
      <c r="C164" s="25" t="s">
        <v>689</v>
      </c>
      <c r="D164" s="9" t="s">
        <v>688</v>
      </c>
      <c r="E164" s="9" t="s">
        <v>322</v>
      </c>
      <c r="F164" s="9" t="s">
        <v>190</v>
      </c>
      <c r="G164" s="9" t="s">
        <v>362</v>
      </c>
      <c r="H164" s="9" t="s">
        <v>186</v>
      </c>
      <c r="I164" s="9" t="s">
        <v>662</v>
      </c>
      <c r="J164" s="9" t="s">
        <v>663</v>
      </c>
      <c r="K164" s="36">
        <v>86.614</v>
      </c>
      <c r="L164" s="37"/>
      <c r="M164" s="38" t="s">
        <v>17</v>
      </c>
      <c r="N164" s="23">
        <f t="shared" si="13"/>
        <v>0</v>
      </c>
      <c r="O164" s="15">
        <f t="shared" si="14"/>
        <v>86.614</v>
      </c>
      <c r="P164" s="24">
        <f t="shared" si="15"/>
        <v>86.614</v>
      </c>
      <c r="Q164" s="24"/>
      <c r="R164" s="24"/>
      <c r="S164" s="24"/>
    </row>
    <row r="165" s="1" customFormat="1" hidden="1" customHeight="1" spans="1:19">
      <c r="A165" s="1" t="s">
        <v>1344</v>
      </c>
      <c r="B165" s="1" t="s">
        <v>1345</v>
      </c>
      <c r="C165" s="25" t="s">
        <v>692</v>
      </c>
      <c r="D165" s="9" t="s">
        <v>690</v>
      </c>
      <c r="E165" s="9" t="s">
        <v>322</v>
      </c>
      <c r="F165" s="9" t="s">
        <v>691</v>
      </c>
      <c r="G165" s="9" t="s">
        <v>180</v>
      </c>
      <c r="H165" s="9" t="s">
        <v>409</v>
      </c>
      <c r="I165" s="9" t="s">
        <v>662</v>
      </c>
      <c r="J165" s="9" t="s">
        <v>663</v>
      </c>
      <c r="K165" s="36">
        <v>128.5799</v>
      </c>
      <c r="L165" s="37"/>
      <c r="M165" s="38" t="s">
        <v>17</v>
      </c>
      <c r="N165" s="23">
        <f t="shared" si="13"/>
        <v>0</v>
      </c>
      <c r="O165" s="15">
        <f t="shared" si="14"/>
        <v>128.5799</v>
      </c>
      <c r="P165" s="24">
        <f t="shared" si="15"/>
        <v>128.5799</v>
      </c>
      <c r="Q165" s="24"/>
      <c r="R165" s="24"/>
      <c r="S165" s="24"/>
    </row>
    <row r="166" s="1" customFormat="1" hidden="1" customHeight="1" spans="1:19">
      <c r="A166" s="1" t="s">
        <v>1344</v>
      </c>
      <c r="B166" s="1" t="s">
        <v>1345</v>
      </c>
      <c r="C166" s="25" t="s">
        <v>697</v>
      </c>
      <c r="D166" s="9" t="s">
        <v>693</v>
      </c>
      <c r="E166" s="9" t="s">
        <v>322</v>
      </c>
      <c r="F166" s="9" t="s">
        <v>694</v>
      </c>
      <c r="G166" s="9" t="s">
        <v>695</v>
      </c>
      <c r="H166" s="9" t="s">
        <v>186</v>
      </c>
      <c r="I166" s="9" t="s">
        <v>662</v>
      </c>
      <c r="J166" s="9" t="s">
        <v>663</v>
      </c>
      <c r="K166" s="36">
        <v>78.623</v>
      </c>
      <c r="L166" s="37"/>
      <c r="M166" s="41" t="s">
        <v>696</v>
      </c>
      <c r="N166" s="23">
        <f t="shared" si="13"/>
        <v>0</v>
      </c>
      <c r="O166" s="15">
        <f t="shared" si="14"/>
        <v>78.623</v>
      </c>
      <c r="P166" s="24">
        <v>77</v>
      </c>
      <c r="Q166" s="24">
        <v>1.623</v>
      </c>
      <c r="R166" s="24"/>
      <c r="S166" s="24"/>
    </row>
    <row r="167" s="1" customFormat="1" hidden="1" customHeight="1" spans="1:19">
      <c r="A167" s="1" t="s">
        <v>1344</v>
      </c>
      <c r="B167" s="1" t="s">
        <v>1345</v>
      </c>
      <c r="C167" s="25" t="s">
        <v>700</v>
      </c>
      <c r="D167" s="9" t="s">
        <v>698</v>
      </c>
      <c r="E167" s="9" t="s">
        <v>322</v>
      </c>
      <c r="F167" s="9" t="s">
        <v>699</v>
      </c>
      <c r="G167" s="9" t="s">
        <v>214</v>
      </c>
      <c r="H167" s="9" t="s">
        <v>417</v>
      </c>
      <c r="I167" s="9" t="s">
        <v>662</v>
      </c>
      <c r="J167" s="9" t="s">
        <v>663</v>
      </c>
      <c r="K167" s="36">
        <v>83.9315</v>
      </c>
      <c r="L167" s="37"/>
      <c r="M167" s="38" t="s">
        <v>17</v>
      </c>
      <c r="N167" s="23">
        <f t="shared" si="13"/>
        <v>0</v>
      </c>
      <c r="O167" s="15">
        <f t="shared" si="14"/>
        <v>83.9315</v>
      </c>
      <c r="P167" s="24">
        <f t="shared" ref="P167:P174" si="16">K167</f>
        <v>83.9315</v>
      </c>
      <c r="Q167" s="24"/>
      <c r="R167" s="24"/>
      <c r="S167" s="24"/>
    </row>
    <row r="168" s="1" customFormat="1" hidden="1" customHeight="1" spans="1:19">
      <c r="A168" s="1" t="s">
        <v>1344</v>
      </c>
      <c r="B168" s="1" t="s">
        <v>1345</v>
      </c>
      <c r="C168" s="25" t="s">
        <v>704</v>
      </c>
      <c r="D168" s="9" t="s">
        <v>701</v>
      </c>
      <c r="E168" s="9" t="s">
        <v>322</v>
      </c>
      <c r="F168" s="9" t="s">
        <v>702</v>
      </c>
      <c r="G168" s="9" t="s">
        <v>214</v>
      </c>
      <c r="H168" s="9" t="s">
        <v>703</v>
      </c>
      <c r="I168" s="9" t="s">
        <v>662</v>
      </c>
      <c r="J168" s="9" t="s">
        <v>663</v>
      </c>
      <c r="K168" s="36">
        <v>88.034</v>
      </c>
      <c r="L168" s="37"/>
      <c r="M168" s="38" t="s">
        <v>17</v>
      </c>
      <c r="N168" s="23">
        <f t="shared" si="13"/>
        <v>0</v>
      </c>
      <c r="O168" s="15">
        <f t="shared" si="14"/>
        <v>88.034</v>
      </c>
      <c r="P168" s="24">
        <f t="shared" si="16"/>
        <v>88.034</v>
      </c>
      <c r="Q168" s="24"/>
      <c r="R168" s="24"/>
      <c r="S168" s="24"/>
    </row>
    <row r="169" s="1" customFormat="1" hidden="1" customHeight="1" spans="1:19">
      <c r="A169" s="1" t="s">
        <v>1344</v>
      </c>
      <c r="B169" s="1" t="s">
        <v>1345</v>
      </c>
      <c r="C169" s="25" t="s">
        <v>707</v>
      </c>
      <c r="D169" s="9" t="s">
        <v>705</v>
      </c>
      <c r="E169" s="9" t="s">
        <v>322</v>
      </c>
      <c r="F169" s="9" t="s">
        <v>158</v>
      </c>
      <c r="G169" s="9" t="s">
        <v>214</v>
      </c>
      <c r="H169" s="9" t="s">
        <v>706</v>
      </c>
      <c r="I169" s="9" t="s">
        <v>662</v>
      </c>
      <c r="J169" s="9" t="s">
        <v>663</v>
      </c>
      <c r="K169" s="36">
        <v>139.5184</v>
      </c>
      <c r="L169" s="37"/>
      <c r="M169" s="38" t="s">
        <v>17</v>
      </c>
      <c r="N169" s="23">
        <f t="shared" si="13"/>
        <v>0</v>
      </c>
      <c r="O169" s="15">
        <f t="shared" si="14"/>
        <v>139.5184</v>
      </c>
      <c r="P169" s="24">
        <f t="shared" si="16"/>
        <v>139.5184</v>
      </c>
      <c r="Q169" s="24"/>
      <c r="R169" s="24"/>
      <c r="S169" s="24"/>
    </row>
    <row r="170" s="1" customFormat="1" hidden="1" customHeight="1" spans="1:19">
      <c r="A170" s="1" t="s">
        <v>1344</v>
      </c>
      <c r="B170" s="1" t="s">
        <v>1345</v>
      </c>
      <c r="C170" s="25" t="s">
        <v>709</v>
      </c>
      <c r="D170" s="9" t="s">
        <v>708</v>
      </c>
      <c r="E170" s="9" t="s">
        <v>322</v>
      </c>
      <c r="F170" s="9" t="s">
        <v>139</v>
      </c>
      <c r="G170" s="9" t="s">
        <v>362</v>
      </c>
      <c r="H170" s="9" t="s">
        <v>186</v>
      </c>
      <c r="I170" s="9" t="s">
        <v>662</v>
      </c>
      <c r="J170" s="9" t="s">
        <v>663</v>
      </c>
      <c r="K170" s="36">
        <v>92.8247</v>
      </c>
      <c r="L170" s="37"/>
      <c r="M170" s="38" t="s">
        <v>17</v>
      </c>
      <c r="N170" s="23">
        <f t="shared" si="13"/>
        <v>0</v>
      </c>
      <c r="O170" s="15">
        <f t="shared" si="14"/>
        <v>92.8247</v>
      </c>
      <c r="P170" s="24">
        <f t="shared" si="16"/>
        <v>92.8247</v>
      </c>
      <c r="Q170" s="24"/>
      <c r="R170" s="24"/>
      <c r="S170" s="24"/>
    </row>
    <row r="171" s="1" customFormat="1" hidden="1" customHeight="1" spans="1:19">
      <c r="A171" s="1" t="s">
        <v>1344</v>
      </c>
      <c r="B171" s="1" t="s">
        <v>1345</v>
      </c>
      <c r="C171" s="25" t="s">
        <v>711</v>
      </c>
      <c r="D171" s="9" t="s">
        <v>710</v>
      </c>
      <c r="E171" s="9" t="s">
        <v>322</v>
      </c>
      <c r="F171" s="9" t="s">
        <v>495</v>
      </c>
      <c r="G171" s="9" t="s">
        <v>240</v>
      </c>
      <c r="H171" s="9" t="s">
        <v>115</v>
      </c>
      <c r="I171" s="9" t="s">
        <v>662</v>
      </c>
      <c r="J171" s="9" t="s">
        <v>663</v>
      </c>
      <c r="K171" s="36">
        <v>124.2013</v>
      </c>
      <c r="L171" s="37"/>
      <c r="M171" s="38" t="s">
        <v>17</v>
      </c>
      <c r="N171" s="23">
        <f t="shared" si="13"/>
        <v>0</v>
      </c>
      <c r="O171" s="15">
        <f t="shared" si="14"/>
        <v>124.2013</v>
      </c>
      <c r="P171" s="24">
        <f t="shared" si="16"/>
        <v>124.2013</v>
      </c>
      <c r="Q171" s="24"/>
      <c r="R171" s="24"/>
      <c r="S171" s="24"/>
    </row>
    <row r="172" s="1" customFormat="1" hidden="1" customHeight="1" spans="1:19">
      <c r="A172" s="1" t="s">
        <v>1344</v>
      </c>
      <c r="B172" s="1" t="s">
        <v>1345</v>
      </c>
      <c r="C172" s="25" t="s">
        <v>713</v>
      </c>
      <c r="D172" s="9" t="s">
        <v>712</v>
      </c>
      <c r="E172" s="9" t="s">
        <v>322</v>
      </c>
      <c r="F172" s="9" t="s">
        <v>495</v>
      </c>
      <c r="G172" s="9" t="s">
        <v>240</v>
      </c>
      <c r="H172" s="9" t="s">
        <v>115</v>
      </c>
      <c r="I172" s="9" t="s">
        <v>662</v>
      </c>
      <c r="J172" s="9" t="s">
        <v>663</v>
      </c>
      <c r="K172" s="36">
        <v>63.6609</v>
      </c>
      <c r="L172" s="37"/>
      <c r="M172" s="38" t="s">
        <v>17</v>
      </c>
      <c r="N172" s="23">
        <f t="shared" si="13"/>
        <v>0</v>
      </c>
      <c r="O172" s="15">
        <f t="shared" si="14"/>
        <v>63.6609</v>
      </c>
      <c r="P172" s="24">
        <f t="shared" si="16"/>
        <v>63.6609</v>
      </c>
      <c r="Q172" s="24"/>
      <c r="R172" s="24"/>
      <c r="S172" s="24"/>
    </row>
    <row r="173" s="1" customFormat="1" hidden="1" customHeight="1" spans="1:19">
      <c r="A173" s="1" t="s">
        <v>1344</v>
      </c>
      <c r="B173" s="1" t="s">
        <v>1345</v>
      </c>
      <c r="C173" s="25" t="s">
        <v>715</v>
      </c>
      <c r="D173" s="9" t="s">
        <v>714</v>
      </c>
      <c r="E173" s="9" t="s">
        <v>322</v>
      </c>
      <c r="F173" s="9" t="s">
        <v>484</v>
      </c>
      <c r="G173" s="9" t="s">
        <v>240</v>
      </c>
      <c r="H173" s="9" t="s">
        <v>115</v>
      </c>
      <c r="I173" s="9" t="s">
        <v>662</v>
      </c>
      <c r="J173" s="9" t="s">
        <v>663</v>
      </c>
      <c r="K173" s="36">
        <v>197.9489</v>
      </c>
      <c r="L173" s="37"/>
      <c r="M173" s="38" t="s">
        <v>17</v>
      </c>
      <c r="N173" s="23">
        <f t="shared" si="13"/>
        <v>0</v>
      </c>
      <c r="O173" s="15">
        <f t="shared" si="14"/>
        <v>197.9489</v>
      </c>
      <c r="P173" s="24">
        <f t="shared" si="16"/>
        <v>197.9489</v>
      </c>
      <c r="Q173" s="24"/>
      <c r="R173" s="24"/>
      <c r="S173" s="24"/>
    </row>
    <row r="174" s="1" customFormat="1" hidden="1" customHeight="1" spans="1:19">
      <c r="A174" s="1" t="s">
        <v>1344</v>
      </c>
      <c r="B174" s="1" t="s">
        <v>1345</v>
      </c>
      <c r="C174" s="25" t="s">
        <v>717</v>
      </c>
      <c r="D174" s="9" t="s">
        <v>716</v>
      </c>
      <c r="E174" s="9" t="s">
        <v>322</v>
      </c>
      <c r="F174" s="9" t="s">
        <v>126</v>
      </c>
      <c r="G174" s="9" t="s">
        <v>243</v>
      </c>
      <c r="H174" s="9" t="s">
        <v>115</v>
      </c>
      <c r="I174" s="9" t="s">
        <v>662</v>
      </c>
      <c r="J174" s="9" t="s">
        <v>663</v>
      </c>
      <c r="K174" s="36">
        <v>172.8716</v>
      </c>
      <c r="L174" s="37"/>
      <c r="M174" s="38" t="s">
        <v>17</v>
      </c>
      <c r="N174" s="23">
        <f t="shared" si="13"/>
        <v>0</v>
      </c>
      <c r="O174" s="15">
        <f t="shared" si="14"/>
        <v>172.8716</v>
      </c>
      <c r="P174" s="24">
        <f t="shared" si="16"/>
        <v>172.8716</v>
      </c>
      <c r="Q174" s="24"/>
      <c r="R174" s="24"/>
      <c r="S174" s="24"/>
    </row>
    <row r="175" s="1" customFormat="1" hidden="1" customHeight="1" spans="1:19">
      <c r="A175" s="1" t="s">
        <v>1344</v>
      </c>
      <c r="B175" s="1" t="s">
        <v>1345</v>
      </c>
      <c r="C175" s="25" t="s">
        <v>721</v>
      </c>
      <c r="D175" s="9" t="s">
        <v>718</v>
      </c>
      <c r="E175" s="9" t="s">
        <v>322</v>
      </c>
      <c r="F175" s="9" t="s">
        <v>491</v>
      </c>
      <c r="G175" s="9" t="s">
        <v>191</v>
      </c>
      <c r="H175" s="9" t="s">
        <v>357</v>
      </c>
      <c r="I175" s="9" t="s">
        <v>719</v>
      </c>
      <c r="J175" s="9" t="s">
        <v>720</v>
      </c>
      <c r="K175" s="36">
        <v>16.2237</v>
      </c>
      <c r="L175" s="37"/>
      <c r="M175" s="38" t="s">
        <v>18</v>
      </c>
      <c r="N175" s="23">
        <f t="shared" si="13"/>
        <v>0</v>
      </c>
      <c r="O175" s="15">
        <f t="shared" si="14"/>
        <v>16.2237</v>
      </c>
      <c r="P175" s="24"/>
      <c r="Q175" s="24">
        <f>K175</f>
        <v>16.2237</v>
      </c>
      <c r="R175" s="24"/>
      <c r="S175" s="24"/>
    </row>
    <row r="176" s="1" customFormat="1" hidden="1" customHeight="1" spans="1:19">
      <c r="A176" s="1" t="s">
        <v>1344</v>
      </c>
      <c r="B176" s="1" t="s">
        <v>1345</v>
      </c>
      <c r="C176" s="25" t="s">
        <v>728</v>
      </c>
      <c r="D176" s="9" t="s">
        <v>722</v>
      </c>
      <c r="E176" s="9" t="s">
        <v>322</v>
      </c>
      <c r="F176" s="9" t="s">
        <v>723</v>
      </c>
      <c r="G176" s="9" t="s">
        <v>724</v>
      </c>
      <c r="H176" s="9" t="s">
        <v>403</v>
      </c>
      <c r="I176" s="9" t="s">
        <v>725</v>
      </c>
      <c r="J176" s="9" t="s">
        <v>726</v>
      </c>
      <c r="K176" s="36">
        <v>25.5729</v>
      </c>
      <c r="L176" s="37"/>
      <c r="M176" s="41" t="s">
        <v>727</v>
      </c>
      <c r="N176" s="23">
        <f t="shared" si="13"/>
        <v>0</v>
      </c>
      <c r="O176" s="15">
        <f t="shared" si="14"/>
        <v>25.5729</v>
      </c>
      <c r="P176" s="24">
        <v>22</v>
      </c>
      <c r="Q176" s="24">
        <v>3.5729</v>
      </c>
      <c r="R176" s="24"/>
      <c r="S176" s="24"/>
    </row>
    <row r="177" s="1" customFormat="1" hidden="1" customHeight="1" spans="1:19">
      <c r="A177" s="1" t="s">
        <v>1344</v>
      </c>
      <c r="B177" s="1" t="s">
        <v>1345</v>
      </c>
      <c r="C177" s="25" t="s">
        <v>734</v>
      </c>
      <c r="D177" s="9" t="s">
        <v>729</v>
      </c>
      <c r="E177" s="10" t="s">
        <v>322</v>
      </c>
      <c r="F177" s="10" t="s">
        <v>730</v>
      </c>
      <c r="G177" s="10" t="s">
        <v>214</v>
      </c>
      <c r="H177" s="10" t="s">
        <v>403</v>
      </c>
      <c r="I177" s="10" t="s">
        <v>731</v>
      </c>
      <c r="J177" s="10" t="s">
        <v>732</v>
      </c>
      <c r="K177" s="36">
        <v>113.8655</v>
      </c>
      <c r="L177" s="37"/>
      <c r="M177" s="41" t="s">
        <v>733</v>
      </c>
      <c r="N177" s="23">
        <f t="shared" si="13"/>
        <v>0</v>
      </c>
      <c r="O177" s="15">
        <f t="shared" si="14"/>
        <v>113.8655</v>
      </c>
      <c r="P177" s="24">
        <v>108.6884</v>
      </c>
      <c r="Q177" s="24">
        <v>5.1771</v>
      </c>
      <c r="R177" s="24"/>
      <c r="S177" s="24"/>
    </row>
    <row r="178" s="1" customFormat="1" hidden="1" customHeight="1" spans="1:19">
      <c r="A178" s="1" t="s">
        <v>1344</v>
      </c>
      <c r="B178" s="1" t="s">
        <v>1345</v>
      </c>
      <c r="C178" s="25" t="s">
        <v>738</v>
      </c>
      <c r="D178" s="9" t="s">
        <v>735</v>
      </c>
      <c r="E178" s="9" t="s">
        <v>322</v>
      </c>
      <c r="F178" s="9" t="s">
        <v>573</v>
      </c>
      <c r="G178" s="9" t="s">
        <v>114</v>
      </c>
      <c r="H178" s="9" t="s">
        <v>186</v>
      </c>
      <c r="I178" s="9" t="s">
        <v>736</v>
      </c>
      <c r="J178" s="9" t="s">
        <v>737</v>
      </c>
      <c r="K178" s="36">
        <v>33.2474</v>
      </c>
      <c r="L178" s="37"/>
      <c r="M178" s="38" t="s">
        <v>17</v>
      </c>
      <c r="N178" s="23">
        <f t="shared" si="13"/>
        <v>0</v>
      </c>
      <c r="O178" s="15">
        <f t="shared" si="14"/>
        <v>33.2474</v>
      </c>
      <c r="P178" s="24">
        <f>K178</f>
        <v>33.2474</v>
      </c>
      <c r="Q178" s="24"/>
      <c r="R178" s="24"/>
      <c r="S178" s="24"/>
    </row>
    <row r="179" s="1" customFormat="1" hidden="1" customHeight="1" spans="1:19">
      <c r="A179" s="1" t="s">
        <v>1344</v>
      </c>
      <c r="B179" s="1" t="s">
        <v>1345</v>
      </c>
      <c r="C179" s="25" t="s">
        <v>742</v>
      </c>
      <c r="D179" s="9" t="s">
        <v>739</v>
      </c>
      <c r="E179" s="9" t="s">
        <v>322</v>
      </c>
      <c r="F179" s="9" t="s">
        <v>209</v>
      </c>
      <c r="G179" s="9" t="s">
        <v>114</v>
      </c>
      <c r="H179" s="9" t="s">
        <v>115</v>
      </c>
      <c r="I179" s="9" t="s">
        <v>740</v>
      </c>
      <c r="J179" s="9" t="s">
        <v>741</v>
      </c>
      <c r="K179" s="36">
        <v>98.8563</v>
      </c>
      <c r="L179" s="37"/>
      <c r="M179" s="38" t="s">
        <v>17</v>
      </c>
      <c r="N179" s="23">
        <f t="shared" si="13"/>
        <v>0</v>
      </c>
      <c r="O179" s="15">
        <f t="shared" si="14"/>
        <v>98.8563</v>
      </c>
      <c r="P179" s="24">
        <f>K179</f>
        <v>98.8563</v>
      </c>
      <c r="Q179" s="24"/>
      <c r="R179" s="24"/>
      <c r="S179" s="24"/>
    </row>
    <row r="180" s="1" customFormat="1" hidden="1" customHeight="1" spans="1:19">
      <c r="A180" s="1" t="s">
        <v>1344</v>
      </c>
      <c r="B180" s="1" t="s">
        <v>1345</v>
      </c>
      <c r="C180" s="25" t="s">
        <v>751</v>
      </c>
      <c r="D180" s="9" t="s">
        <v>743</v>
      </c>
      <c r="E180" s="9" t="s">
        <v>744</v>
      </c>
      <c r="F180" s="9" t="s">
        <v>190</v>
      </c>
      <c r="G180" s="9" t="s">
        <v>240</v>
      </c>
      <c r="H180" s="9" t="s">
        <v>115</v>
      </c>
      <c r="I180" s="9" t="s">
        <v>745</v>
      </c>
      <c r="J180" s="9"/>
      <c r="K180" s="36">
        <v>58.0523</v>
      </c>
      <c r="L180" s="37"/>
      <c r="M180" s="38" t="s">
        <v>18</v>
      </c>
      <c r="N180" s="23">
        <f t="shared" si="13"/>
        <v>0</v>
      </c>
      <c r="O180" s="15">
        <f t="shared" si="14"/>
        <v>58.0523</v>
      </c>
      <c r="P180" s="24"/>
      <c r="Q180" s="24">
        <f>K180</f>
        <v>58.0523</v>
      </c>
      <c r="R180" s="24"/>
      <c r="S180" s="24"/>
    </row>
    <row r="181" s="1" customFormat="1" hidden="1" customHeight="1" spans="1:19">
      <c r="A181" s="1" t="s">
        <v>1344</v>
      </c>
      <c r="B181" s="1" t="s">
        <v>1345</v>
      </c>
      <c r="C181" s="25" t="s">
        <v>756</v>
      </c>
      <c r="D181" s="9" t="s">
        <v>747</v>
      </c>
      <c r="E181" s="9" t="s">
        <v>130</v>
      </c>
      <c r="F181" s="9" t="s">
        <v>748</v>
      </c>
      <c r="G181" s="9" t="s">
        <v>240</v>
      </c>
      <c r="H181" s="9" t="s">
        <v>115</v>
      </c>
      <c r="I181" s="9" t="s">
        <v>749</v>
      </c>
      <c r="J181" s="9" t="s">
        <v>750</v>
      </c>
      <c r="K181" s="36">
        <v>21</v>
      </c>
      <c r="L181" s="37"/>
      <c r="M181" s="38" t="s">
        <v>17</v>
      </c>
      <c r="N181" s="23">
        <f t="shared" si="13"/>
        <v>0</v>
      </c>
      <c r="O181" s="15">
        <f t="shared" si="14"/>
        <v>21</v>
      </c>
      <c r="P181" s="24">
        <f t="shared" ref="P181:P194" si="17">K181</f>
        <v>21</v>
      </c>
      <c r="Q181" s="24"/>
      <c r="R181" s="24"/>
      <c r="S181" s="24"/>
    </row>
    <row r="182" s="1" customFormat="1" hidden="1" customHeight="1" spans="1:19">
      <c r="A182" s="1" t="s">
        <v>1344</v>
      </c>
      <c r="B182" s="1" t="s">
        <v>1345</v>
      </c>
      <c r="C182" s="25" t="s">
        <v>761</v>
      </c>
      <c r="D182" s="9" t="s">
        <v>752</v>
      </c>
      <c r="E182" s="9" t="s">
        <v>161</v>
      </c>
      <c r="F182" s="9" t="s">
        <v>753</v>
      </c>
      <c r="G182" s="9" t="s">
        <v>257</v>
      </c>
      <c r="H182" s="9" t="s">
        <v>186</v>
      </c>
      <c r="I182" s="9" t="s">
        <v>754</v>
      </c>
      <c r="J182" s="9" t="s">
        <v>755</v>
      </c>
      <c r="K182" s="36">
        <v>73.0778</v>
      </c>
      <c r="L182" s="37"/>
      <c r="M182" s="38" t="s">
        <v>17</v>
      </c>
      <c r="N182" s="23">
        <f t="shared" si="13"/>
        <v>0</v>
      </c>
      <c r="O182" s="15">
        <f t="shared" si="14"/>
        <v>73.0778</v>
      </c>
      <c r="P182" s="24">
        <f t="shared" si="17"/>
        <v>73.0778</v>
      </c>
      <c r="Q182" s="24"/>
      <c r="R182" s="24"/>
      <c r="S182" s="24"/>
    </row>
    <row r="183" s="1" customFormat="1" hidden="1" customHeight="1" spans="1:19">
      <c r="A183" s="1" t="s">
        <v>1344</v>
      </c>
      <c r="B183" s="1" t="s">
        <v>1345</v>
      </c>
      <c r="C183" s="25" t="s">
        <v>764</v>
      </c>
      <c r="D183" s="9" t="s">
        <v>757</v>
      </c>
      <c r="E183" s="9" t="s">
        <v>161</v>
      </c>
      <c r="F183" s="9" t="s">
        <v>758</v>
      </c>
      <c r="G183" s="9" t="s">
        <v>356</v>
      </c>
      <c r="H183" s="9" t="s">
        <v>186</v>
      </c>
      <c r="I183" s="9" t="s">
        <v>759</v>
      </c>
      <c r="J183" s="9" t="s">
        <v>760</v>
      </c>
      <c r="K183" s="36">
        <v>42</v>
      </c>
      <c r="L183" s="37"/>
      <c r="M183" s="38" t="s">
        <v>17</v>
      </c>
      <c r="N183" s="23">
        <f t="shared" si="13"/>
        <v>0</v>
      </c>
      <c r="O183" s="15">
        <f t="shared" si="14"/>
        <v>42</v>
      </c>
      <c r="P183" s="24">
        <f t="shared" si="17"/>
        <v>42</v>
      </c>
      <c r="Q183" s="24"/>
      <c r="R183" s="24"/>
      <c r="S183" s="24"/>
    </row>
    <row r="184" s="1" customFormat="1" hidden="1" customHeight="1" spans="1:19">
      <c r="A184" s="1" t="s">
        <v>1344</v>
      </c>
      <c r="B184" s="1" t="s">
        <v>1345</v>
      </c>
      <c r="C184" s="25" t="s">
        <v>768</v>
      </c>
      <c r="D184" s="9" t="s">
        <v>762</v>
      </c>
      <c r="E184" s="9" t="s">
        <v>161</v>
      </c>
      <c r="F184" s="9" t="s">
        <v>162</v>
      </c>
      <c r="G184" s="9" t="s">
        <v>114</v>
      </c>
      <c r="H184" s="9" t="s">
        <v>186</v>
      </c>
      <c r="I184" s="9" t="s">
        <v>762</v>
      </c>
      <c r="J184" s="9" t="s">
        <v>763</v>
      </c>
      <c r="K184" s="36">
        <v>18</v>
      </c>
      <c r="L184" s="37"/>
      <c r="M184" s="38" t="s">
        <v>17</v>
      </c>
      <c r="N184" s="23">
        <f t="shared" si="13"/>
        <v>0</v>
      </c>
      <c r="O184" s="15">
        <f t="shared" si="14"/>
        <v>18</v>
      </c>
      <c r="P184" s="24">
        <f t="shared" si="17"/>
        <v>18</v>
      </c>
      <c r="Q184" s="24"/>
      <c r="R184" s="24"/>
      <c r="S184" s="24"/>
    </row>
    <row r="185" s="1" customFormat="1" hidden="1" customHeight="1" spans="1:19">
      <c r="A185" s="1" t="s">
        <v>1344</v>
      </c>
      <c r="B185" s="1" t="s">
        <v>1345</v>
      </c>
      <c r="C185" s="25" t="s">
        <v>773</v>
      </c>
      <c r="D185" s="9" t="s">
        <v>765</v>
      </c>
      <c r="E185" s="9" t="s">
        <v>161</v>
      </c>
      <c r="F185" s="9" t="s">
        <v>162</v>
      </c>
      <c r="G185" s="9" t="s">
        <v>114</v>
      </c>
      <c r="H185" s="9" t="s">
        <v>186</v>
      </c>
      <c r="I185" s="9" t="s">
        <v>766</v>
      </c>
      <c r="J185" s="9" t="s">
        <v>767</v>
      </c>
      <c r="K185" s="36">
        <v>75.2504</v>
      </c>
      <c r="L185" s="37"/>
      <c r="M185" s="38" t="s">
        <v>17</v>
      </c>
      <c r="N185" s="23">
        <f t="shared" si="13"/>
        <v>0</v>
      </c>
      <c r="O185" s="15">
        <f t="shared" si="14"/>
        <v>75.2504</v>
      </c>
      <c r="P185" s="24">
        <f t="shared" si="17"/>
        <v>75.2504</v>
      </c>
      <c r="Q185" s="24"/>
      <c r="R185" s="24"/>
      <c r="S185" s="24"/>
    </row>
    <row r="186" s="1" customFormat="1" hidden="1" customHeight="1" spans="1:19">
      <c r="A186" s="1" t="s">
        <v>1344</v>
      </c>
      <c r="B186" s="1" t="s">
        <v>1345</v>
      </c>
      <c r="C186" s="25" t="s">
        <v>778</v>
      </c>
      <c r="D186" s="9" t="s">
        <v>769</v>
      </c>
      <c r="E186" s="9" t="s">
        <v>161</v>
      </c>
      <c r="F186" s="9" t="s">
        <v>770</v>
      </c>
      <c r="G186" s="9" t="s">
        <v>240</v>
      </c>
      <c r="H186" s="9" t="s">
        <v>115</v>
      </c>
      <c r="I186" s="9" t="s">
        <v>771</v>
      </c>
      <c r="J186" s="9" t="s">
        <v>772</v>
      </c>
      <c r="K186" s="36">
        <v>13.0186</v>
      </c>
      <c r="L186" s="37"/>
      <c r="M186" s="38" t="s">
        <v>17</v>
      </c>
      <c r="N186" s="23">
        <f t="shared" si="13"/>
        <v>0</v>
      </c>
      <c r="O186" s="15">
        <f t="shared" si="14"/>
        <v>13.0186</v>
      </c>
      <c r="P186" s="24">
        <f t="shared" si="17"/>
        <v>13.0186</v>
      </c>
      <c r="Q186" s="24"/>
      <c r="R186" s="24"/>
      <c r="S186" s="24"/>
    </row>
    <row r="187" s="1" customFormat="1" hidden="1" customHeight="1" spans="1:19">
      <c r="A187" s="1" t="s">
        <v>1344</v>
      </c>
      <c r="B187" s="1" t="s">
        <v>1345</v>
      </c>
      <c r="C187" s="25" t="s">
        <v>782</v>
      </c>
      <c r="D187" s="9" t="s">
        <v>774</v>
      </c>
      <c r="E187" s="9" t="s">
        <v>119</v>
      </c>
      <c r="F187" s="9" t="s">
        <v>775</v>
      </c>
      <c r="G187" s="9" t="s">
        <v>114</v>
      </c>
      <c r="H187" s="9" t="s">
        <v>115</v>
      </c>
      <c r="I187" s="9" t="s">
        <v>776</v>
      </c>
      <c r="J187" s="9" t="s">
        <v>777</v>
      </c>
      <c r="K187" s="36">
        <v>38.2</v>
      </c>
      <c r="L187" s="37"/>
      <c r="M187" s="38" t="s">
        <v>17</v>
      </c>
      <c r="N187" s="23">
        <f t="shared" si="13"/>
        <v>0</v>
      </c>
      <c r="O187" s="15">
        <f t="shared" si="14"/>
        <v>38.2</v>
      </c>
      <c r="P187" s="24">
        <f t="shared" si="17"/>
        <v>38.2</v>
      </c>
      <c r="Q187" s="24"/>
      <c r="R187" s="24"/>
      <c r="S187" s="24"/>
    </row>
    <row r="188" s="1" customFormat="1" hidden="1" customHeight="1" spans="1:19">
      <c r="A188" s="1" t="s">
        <v>1344</v>
      </c>
      <c r="B188" s="1" t="s">
        <v>1345</v>
      </c>
      <c r="C188" s="25" t="s">
        <v>786</v>
      </c>
      <c r="D188" s="9" t="s">
        <v>779</v>
      </c>
      <c r="E188" s="9" t="s">
        <v>141</v>
      </c>
      <c r="F188" s="9" t="s">
        <v>432</v>
      </c>
      <c r="G188" s="9" t="s">
        <v>114</v>
      </c>
      <c r="H188" s="9" t="s">
        <v>186</v>
      </c>
      <c r="I188" s="9" t="s">
        <v>780</v>
      </c>
      <c r="J188" s="9">
        <v>0</v>
      </c>
      <c r="K188" s="36">
        <v>15</v>
      </c>
      <c r="L188" s="37"/>
      <c r="M188" s="38" t="s">
        <v>17</v>
      </c>
      <c r="N188" s="23">
        <f t="shared" si="13"/>
        <v>0</v>
      </c>
      <c r="O188" s="15">
        <f t="shared" si="14"/>
        <v>15</v>
      </c>
      <c r="P188" s="24">
        <f t="shared" si="17"/>
        <v>15</v>
      </c>
      <c r="Q188" s="24"/>
      <c r="R188" s="24"/>
      <c r="S188" s="24"/>
    </row>
    <row r="189" s="1" customFormat="1" hidden="1" customHeight="1" spans="1:19">
      <c r="A189" s="1" t="s">
        <v>1344</v>
      </c>
      <c r="B189" s="1" t="s">
        <v>1345</v>
      </c>
      <c r="C189" s="25" t="s">
        <v>789</v>
      </c>
      <c r="D189" s="9" t="s">
        <v>783</v>
      </c>
      <c r="E189" s="9" t="s">
        <v>141</v>
      </c>
      <c r="F189" s="9" t="s">
        <v>423</v>
      </c>
      <c r="G189" s="9" t="s">
        <v>114</v>
      </c>
      <c r="H189" s="9" t="s">
        <v>186</v>
      </c>
      <c r="I189" s="9" t="s">
        <v>784</v>
      </c>
      <c r="J189" s="9" t="s">
        <v>785</v>
      </c>
      <c r="K189" s="36">
        <v>58</v>
      </c>
      <c r="L189" s="37"/>
      <c r="M189" s="38" t="s">
        <v>17</v>
      </c>
      <c r="N189" s="23">
        <f t="shared" si="13"/>
        <v>0</v>
      </c>
      <c r="O189" s="15">
        <f t="shared" si="14"/>
        <v>58</v>
      </c>
      <c r="P189" s="24">
        <f t="shared" si="17"/>
        <v>58</v>
      </c>
      <c r="Q189" s="24"/>
      <c r="R189" s="24"/>
      <c r="S189" s="24"/>
    </row>
    <row r="190" s="1" customFormat="1" hidden="1" customHeight="1" spans="1:19">
      <c r="A190" s="1" t="s">
        <v>1344</v>
      </c>
      <c r="B190" s="1" t="s">
        <v>1345</v>
      </c>
      <c r="C190" s="25" t="s">
        <v>793</v>
      </c>
      <c r="D190" s="9" t="s">
        <v>787</v>
      </c>
      <c r="E190" s="9" t="s">
        <v>141</v>
      </c>
      <c r="F190" s="9" t="s">
        <v>423</v>
      </c>
      <c r="G190" s="9" t="s">
        <v>114</v>
      </c>
      <c r="H190" s="9" t="s">
        <v>186</v>
      </c>
      <c r="I190" s="9" t="s">
        <v>788</v>
      </c>
      <c r="J190" s="9" t="s">
        <v>785</v>
      </c>
      <c r="K190" s="36">
        <v>18</v>
      </c>
      <c r="L190" s="37"/>
      <c r="M190" s="38" t="s">
        <v>17</v>
      </c>
      <c r="N190" s="23">
        <f t="shared" si="13"/>
        <v>0</v>
      </c>
      <c r="O190" s="15">
        <f t="shared" ref="O190:O253" si="18">SUM(P190:S190)</f>
        <v>18</v>
      </c>
      <c r="P190" s="24">
        <f t="shared" si="17"/>
        <v>18</v>
      </c>
      <c r="Q190" s="24"/>
      <c r="R190" s="24"/>
      <c r="S190" s="24"/>
    </row>
    <row r="191" s="1" customFormat="1" hidden="1" customHeight="1" spans="1:19">
      <c r="A191" s="1" t="s">
        <v>1344</v>
      </c>
      <c r="B191" s="1" t="s">
        <v>1345</v>
      </c>
      <c r="C191" s="25" t="s">
        <v>797</v>
      </c>
      <c r="D191" s="9" t="s">
        <v>790</v>
      </c>
      <c r="E191" s="9" t="s">
        <v>135</v>
      </c>
      <c r="F191" s="9" t="s">
        <v>136</v>
      </c>
      <c r="G191" s="9" t="s">
        <v>408</v>
      </c>
      <c r="H191" s="9" t="s">
        <v>198</v>
      </c>
      <c r="I191" s="31" t="s">
        <v>791</v>
      </c>
      <c r="J191" s="9" t="s">
        <v>792</v>
      </c>
      <c r="K191" s="36">
        <v>197.9063</v>
      </c>
      <c r="L191" s="37"/>
      <c r="M191" s="38" t="s">
        <v>17</v>
      </c>
      <c r="N191" s="23">
        <f t="shared" ref="N191:N254" si="19">K191-O191</f>
        <v>0</v>
      </c>
      <c r="O191" s="15">
        <f t="shared" si="18"/>
        <v>197.9063</v>
      </c>
      <c r="P191" s="24">
        <f t="shared" si="17"/>
        <v>197.9063</v>
      </c>
      <c r="Q191" s="24"/>
      <c r="R191" s="24"/>
      <c r="S191" s="24"/>
    </row>
    <row r="192" s="1" customFormat="1" hidden="1" customHeight="1" spans="1:19">
      <c r="A192" s="1" t="s">
        <v>1344</v>
      </c>
      <c r="B192" s="1" t="s">
        <v>1345</v>
      </c>
      <c r="C192" s="25" t="s">
        <v>802</v>
      </c>
      <c r="D192" s="9" t="s">
        <v>794</v>
      </c>
      <c r="E192" s="9" t="s">
        <v>135</v>
      </c>
      <c r="F192" s="9" t="s">
        <v>723</v>
      </c>
      <c r="G192" s="9" t="s">
        <v>243</v>
      </c>
      <c r="H192" s="9" t="s">
        <v>648</v>
      </c>
      <c r="I192" s="9" t="s">
        <v>795</v>
      </c>
      <c r="J192" s="9" t="s">
        <v>796</v>
      </c>
      <c r="K192" s="36">
        <v>50</v>
      </c>
      <c r="L192" s="37"/>
      <c r="M192" s="38" t="s">
        <v>17</v>
      </c>
      <c r="N192" s="23">
        <f t="shared" si="19"/>
        <v>0</v>
      </c>
      <c r="O192" s="15">
        <f t="shared" si="18"/>
        <v>50</v>
      </c>
      <c r="P192" s="24">
        <f t="shared" si="17"/>
        <v>50</v>
      </c>
      <c r="Q192" s="24"/>
      <c r="R192" s="24"/>
      <c r="S192" s="24"/>
    </row>
    <row r="193" s="1" customFormat="1" hidden="1" customHeight="1" spans="1:19">
      <c r="A193" s="1" t="s">
        <v>1344</v>
      </c>
      <c r="B193" s="1" t="s">
        <v>1345</v>
      </c>
      <c r="C193" s="25" t="s">
        <v>806</v>
      </c>
      <c r="D193" s="9" t="s">
        <v>798</v>
      </c>
      <c r="E193" s="9" t="s">
        <v>135</v>
      </c>
      <c r="F193" s="9" t="s">
        <v>799</v>
      </c>
      <c r="G193" s="9" t="s">
        <v>240</v>
      </c>
      <c r="H193" s="9" t="s">
        <v>115</v>
      </c>
      <c r="I193" s="9" t="s">
        <v>800</v>
      </c>
      <c r="J193" s="9" t="s">
        <v>801</v>
      </c>
      <c r="K193" s="36">
        <v>20</v>
      </c>
      <c r="L193" s="37"/>
      <c r="M193" s="38" t="s">
        <v>17</v>
      </c>
      <c r="N193" s="23">
        <f t="shared" si="19"/>
        <v>0</v>
      </c>
      <c r="O193" s="15">
        <f t="shared" si="18"/>
        <v>20</v>
      </c>
      <c r="P193" s="24">
        <f t="shared" si="17"/>
        <v>20</v>
      </c>
      <c r="Q193" s="24"/>
      <c r="R193" s="24"/>
      <c r="S193" s="24"/>
    </row>
    <row r="194" s="1" customFormat="1" hidden="1" customHeight="1" spans="1:19">
      <c r="A194" s="1" t="s">
        <v>1344</v>
      </c>
      <c r="B194" s="1" t="s">
        <v>1345</v>
      </c>
      <c r="C194" s="25" t="s">
        <v>811</v>
      </c>
      <c r="D194" s="9" t="s">
        <v>803</v>
      </c>
      <c r="E194" s="9" t="s">
        <v>138</v>
      </c>
      <c r="F194" s="9" t="s">
        <v>626</v>
      </c>
      <c r="G194" s="9" t="s">
        <v>114</v>
      </c>
      <c r="H194" s="9" t="s">
        <v>186</v>
      </c>
      <c r="I194" s="9" t="s">
        <v>804</v>
      </c>
      <c r="J194" s="9" t="s">
        <v>805</v>
      </c>
      <c r="K194" s="36">
        <v>74</v>
      </c>
      <c r="L194" s="37"/>
      <c r="M194" s="38" t="s">
        <v>17</v>
      </c>
      <c r="N194" s="23">
        <f t="shared" si="19"/>
        <v>0</v>
      </c>
      <c r="O194" s="15">
        <f t="shared" si="18"/>
        <v>74</v>
      </c>
      <c r="P194" s="24">
        <f t="shared" si="17"/>
        <v>74</v>
      </c>
      <c r="Q194" s="24"/>
      <c r="R194" s="24"/>
      <c r="S194" s="24"/>
    </row>
    <row r="195" s="1" customFormat="1" customHeight="1" spans="1:19">
      <c r="A195" s="1" t="s">
        <v>1344</v>
      </c>
      <c r="B195" s="1" t="s">
        <v>1345</v>
      </c>
      <c r="C195" s="25" t="s">
        <v>816</v>
      </c>
      <c r="D195" s="8" t="s">
        <v>807</v>
      </c>
      <c r="E195" s="8" t="s">
        <v>808</v>
      </c>
      <c r="F195" s="8" t="s">
        <v>647</v>
      </c>
      <c r="G195" s="42">
        <v>20231103</v>
      </c>
      <c r="H195" s="42" t="s">
        <v>115</v>
      </c>
      <c r="I195" s="8" t="s">
        <v>809</v>
      </c>
      <c r="J195" s="8" t="s">
        <v>810</v>
      </c>
      <c r="K195" s="47">
        <v>142.183081</v>
      </c>
      <c r="L195" s="37"/>
      <c r="M195" s="38" t="s">
        <v>472</v>
      </c>
      <c r="N195" s="23">
        <f t="shared" si="19"/>
        <v>0</v>
      </c>
      <c r="O195" s="15">
        <f t="shared" si="18"/>
        <v>142.183081</v>
      </c>
      <c r="P195" s="24"/>
      <c r="Q195" s="24"/>
      <c r="R195" s="24"/>
      <c r="S195" s="24">
        <f t="shared" ref="S195:S204" si="20">K195</f>
        <v>142.183081</v>
      </c>
    </row>
    <row r="196" s="1" customFormat="1" customHeight="1" spans="1:19">
      <c r="A196" s="1" t="s">
        <v>1344</v>
      </c>
      <c r="B196" s="1" t="s">
        <v>1345</v>
      </c>
      <c r="C196" s="25" t="s">
        <v>821</v>
      </c>
      <c r="D196" s="8" t="s">
        <v>812</v>
      </c>
      <c r="E196" s="8" t="s">
        <v>808</v>
      </c>
      <c r="F196" s="8" t="s">
        <v>657</v>
      </c>
      <c r="G196" s="42">
        <v>20231104</v>
      </c>
      <c r="H196" s="42" t="s">
        <v>813</v>
      </c>
      <c r="I196" s="8" t="s">
        <v>814</v>
      </c>
      <c r="J196" s="8" t="s">
        <v>815</v>
      </c>
      <c r="K196" s="47">
        <v>91.661114</v>
      </c>
      <c r="L196" s="37"/>
      <c r="M196" s="38" t="s">
        <v>472</v>
      </c>
      <c r="N196" s="23">
        <f t="shared" si="19"/>
        <v>0</v>
      </c>
      <c r="O196" s="15">
        <f t="shared" si="18"/>
        <v>91.661114</v>
      </c>
      <c r="P196" s="24"/>
      <c r="Q196" s="24"/>
      <c r="R196" s="24"/>
      <c r="S196" s="24">
        <f t="shared" si="20"/>
        <v>91.661114</v>
      </c>
    </row>
    <row r="197" s="1" customFormat="1" customHeight="1" spans="1:19">
      <c r="A197" s="1" t="s">
        <v>1344</v>
      </c>
      <c r="B197" s="1" t="s">
        <v>1345</v>
      </c>
      <c r="C197" s="25" t="s">
        <v>826</v>
      </c>
      <c r="D197" s="8" t="s">
        <v>817</v>
      </c>
      <c r="E197" s="8" t="s">
        <v>808</v>
      </c>
      <c r="F197" s="8" t="s">
        <v>158</v>
      </c>
      <c r="G197" s="42">
        <v>20231106</v>
      </c>
      <c r="H197" s="42" t="s">
        <v>818</v>
      </c>
      <c r="I197" s="8" t="s">
        <v>819</v>
      </c>
      <c r="J197" s="8" t="s">
        <v>820</v>
      </c>
      <c r="K197" s="47">
        <v>27.787419</v>
      </c>
      <c r="L197" s="37"/>
      <c r="M197" s="38" t="s">
        <v>472</v>
      </c>
      <c r="N197" s="23">
        <f t="shared" si="19"/>
        <v>0</v>
      </c>
      <c r="O197" s="15">
        <f t="shared" si="18"/>
        <v>27.787419</v>
      </c>
      <c r="P197" s="24"/>
      <c r="Q197" s="24"/>
      <c r="R197" s="24"/>
      <c r="S197" s="24">
        <f t="shared" si="20"/>
        <v>27.787419</v>
      </c>
    </row>
    <row r="198" s="1" customFormat="1" customHeight="1" spans="1:19">
      <c r="A198" s="1" t="s">
        <v>1344</v>
      </c>
      <c r="B198" s="1" t="s">
        <v>1345</v>
      </c>
      <c r="C198" s="25" t="s">
        <v>831</v>
      </c>
      <c r="D198" s="8" t="s">
        <v>822</v>
      </c>
      <c r="E198" s="8" t="s">
        <v>808</v>
      </c>
      <c r="F198" s="8" t="s">
        <v>770</v>
      </c>
      <c r="G198" s="42">
        <v>20231108</v>
      </c>
      <c r="H198" s="42" t="s">
        <v>823</v>
      </c>
      <c r="I198" s="8" t="s">
        <v>824</v>
      </c>
      <c r="J198" s="8" t="s">
        <v>825</v>
      </c>
      <c r="K198" s="47">
        <v>10.827326</v>
      </c>
      <c r="L198" s="37"/>
      <c r="M198" s="38" t="s">
        <v>472</v>
      </c>
      <c r="N198" s="23">
        <f t="shared" si="19"/>
        <v>0</v>
      </c>
      <c r="O198" s="15">
        <f t="shared" si="18"/>
        <v>10.827326</v>
      </c>
      <c r="P198" s="24"/>
      <c r="Q198" s="24"/>
      <c r="R198" s="24"/>
      <c r="S198" s="24">
        <f t="shared" si="20"/>
        <v>10.827326</v>
      </c>
    </row>
    <row r="199" s="1" customFormat="1" customHeight="1" spans="1:19">
      <c r="A199" s="1" t="s">
        <v>1344</v>
      </c>
      <c r="B199" s="1" t="s">
        <v>1345</v>
      </c>
      <c r="C199" s="25" t="s">
        <v>837</v>
      </c>
      <c r="D199" s="8" t="s">
        <v>827</v>
      </c>
      <c r="E199" s="8" t="s">
        <v>808</v>
      </c>
      <c r="F199" s="8" t="s">
        <v>158</v>
      </c>
      <c r="G199" s="42">
        <v>20231105</v>
      </c>
      <c r="H199" s="42" t="s">
        <v>828</v>
      </c>
      <c r="I199" s="8" t="s">
        <v>829</v>
      </c>
      <c r="J199" s="8" t="s">
        <v>830</v>
      </c>
      <c r="K199" s="47">
        <v>25.457796</v>
      </c>
      <c r="L199" s="37"/>
      <c r="M199" s="38" t="s">
        <v>472</v>
      </c>
      <c r="N199" s="23">
        <f t="shared" si="19"/>
        <v>0</v>
      </c>
      <c r="O199" s="15">
        <f t="shared" si="18"/>
        <v>25.457796</v>
      </c>
      <c r="P199" s="24"/>
      <c r="Q199" s="24"/>
      <c r="R199" s="24"/>
      <c r="S199" s="24">
        <f t="shared" si="20"/>
        <v>25.457796</v>
      </c>
    </row>
    <row r="200" s="1" customFormat="1" customHeight="1" spans="1:19">
      <c r="A200" s="1" t="s">
        <v>1344</v>
      </c>
      <c r="B200" s="1" t="s">
        <v>1345</v>
      </c>
      <c r="C200" s="25" t="s">
        <v>841</v>
      </c>
      <c r="D200" s="8" t="s">
        <v>832</v>
      </c>
      <c r="E200" s="8" t="s">
        <v>808</v>
      </c>
      <c r="F200" s="8" t="s">
        <v>833</v>
      </c>
      <c r="G200" s="42">
        <v>20231107</v>
      </c>
      <c r="H200" s="42" t="s">
        <v>834</v>
      </c>
      <c r="I200" s="8" t="s">
        <v>835</v>
      </c>
      <c r="J200" s="8" t="s">
        <v>836</v>
      </c>
      <c r="K200" s="47">
        <v>53.770556</v>
      </c>
      <c r="L200" s="37"/>
      <c r="M200" s="38" t="s">
        <v>472</v>
      </c>
      <c r="N200" s="23">
        <f t="shared" si="19"/>
        <v>0</v>
      </c>
      <c r="O200" s="15">
        <f t="shared" si="18"/>
        <v>53.770556</v>
      </c>
      <c r="P200" s="24"/>
      <c r="Q200" s="24"/>
      <c r="R200" s="24"/>
      <c r="S200" s="24">
        <f t="shared" si="20"/>
        <v>53.770556</v>
      </c>
    </row>
    <row r="201" s="1" customFormat="1" customHeight="1" spans="1:19">
      <c r="A201" s="1" t="s">
        <v>1344</v>
      </c>
      <c r="B201" s="1" t="s">
        <v>1345</v>
      </c>
      <c r="C201" s="25" t="s">
        <v>845</v>
      </c>
      <c r="D201" s="8" t="s">
        <v>838</v>
      </c>
      <c r="E201" s="8" t="s">
        <v>146</v>
      </c>
      <c r="F201" s="8" t="s">
        <v>147</v>
      </c>
      <c r="G201" s="42" t="s">
        <v>240</v>
      </c>
      <c r="H201" s="42" t="s">
        <v>115</v>
      </c>
      <c r="I201" s="8" t="s">
        <v>839</v>
      </c>
      <c r="J201" s="8" t="s">
        <v>840</v>
      </c>
      <c r="K201" s="47">
        <v>70</v>
      </c>
      <c r="L201" s="37"/>
      <c r="M201" s="38" t="s">
        <v>472</v>
      </c>
      <c r="N201" s="23">
        <f t="shared" si="19"/>
        <v>0</v>
      </c>
      <c r="O201" s="15">
        <f t="shared" si="18"/>
        <v>70</v>
      </c>
      <c r="P201" s="24"/>
      <c r="Q201" s="24"/>
      <c r="R201" s="24"/>
      <c r="S201" s="24">
        <f t="shared" si="20"/>
        <v>70</v>
      </c>
    </row>
    <row r="202" s="1" customFormat="1" customHeight="1" spans="1:19">
      <c r="A202" s="1" t="s">
        <v>1344</v>
      </c>
      <c r="B202" s="1" t="s">
        <v>1345</v>
      </c>
      <c r="C202" s="25" t="s">
        <v>850</v>
      </c>
      <c r="D202" s="8" t="s">
        <v>842</v>
      </c>
      <c r="E202" s="8" t="s">
        <v>150</v>
      </c>
      <c r="F202" s="8" t="s">
        <v>413</v>
      </c>
      <c r="G202" s="42" t="s">
        <v>240</v>
      </c>
      <c r="H202" s="42" t="s">
        <v>115</v>
      </c>
      <c r="I202" s="8" t="s">
        <v>843</v>
      </c>
      <c r="J202" s="8" t="s">
        <v>844</v>
      </c>
      <c r="K202" s="47">
        <v>71.1111</v>
      </c>
      <c r="L202" s="37"/>
      <c r="M202" s="38" t="s">
        <v>472</v>
      </c>
      <c r="N202" s="23">
        <f t="shared" si="19"/>
        <v>0</v>
      </c>
      <c r="O202" s="15">
        <f t="shared" si="18"/>
        <v>71.1111</v>
      </c>
      <c r="P202" s="24"/>
      <c r="Q202" s="24"/>
      <c r="R202" s="24"/>
      <c r="S202" s="24">
        <f t="shared" si="20"/>
        <v>71.1111</v>
      </c>
    </row>
    <row r="203" s="1" customFormat="1" customHeight="1" spans="1:19">
      <c r="A203" s="1" t="s">
        <v>1344</v>
      </c>
      <c r="B203" s="1" t="s">
        <v>1345</v>
      </c>
      <c r="C203" s="25" t="s">
        <v>1346</v>
      </c>
      <c r="D203" s="8" t="s">
        <v>846</v>
      </c>
      <c r="E203" s="8" t="s">
        <v>150</v>
      </c>
      <c r="F203" s="8" t="s">
        <v>847</v>
      </c>
      <c r="G203" s="42" t="s">
        <v>240</v>
      </c>
      <c r="H203" s="42" t="s">
        <v>115</v>
      </c>
      <c r="I203" s="8" t="s">
        <v>848</v>
      </c>
      <c r="J203" s="8" t="s">
        <v>849</v>
      </c>
      <c r="K203" s="47">
        <v>22.7499</v>
      </c>
      <c r="L203" s="37"/>
      <c r="M203" s="38" t="s">
        <v>472</v>
      </c>
      <c r="N203" s="23">
        <f t="shared" si="19"/>
        <v>0</v>
      </c>
      <c r="O203" s="15">
        <f t="shared" si="18"/>
        <v>22.7499</v>
      </c>
      <c r="P203" s="24"/>
      <c r="Q203" s="24"/>
      <c r="R203" s="24"/>
      <c r="S203" s="24">
        <f t="shared" si="20"/>
        <v>22.7499</v>
      </c>
    </row>
    <row r="204" s="1" customFormat="1" customHeight="1" spans="1:19">
      <c r="A204" s="1" t="s">
        <v>1344</v>
      </c>
      <c r="B204" s="1" t="s">
        <v>1345</v>
      </c>
      <c r="C204" s="25" t="s">
        <v>1347</v>
      </c>
      <c r="D204" s="8" t="s">
        <v>851</v>
      </c>
      <c r="E204" s="8" t="s">
        <v>138</v>
      </c>
      <c r="F204" s="8" t="s">
        <v>702</v>
      </c>
      <c r="G204" s="42" t="s">
        <v>240</v>
      </c>
      <c r="H204" s="42" t="s">
        <v>115</v>
      </c>
      <c r="I204" s="8" t="s">
        <v>852</v>
      </c>
      <c r="J204" s="8" t="s">
        <v>853</v>
      </c>
      <c r="K204" s="47">
        <v>21.8986</v>
      </c>
      <c r="L204" s="37"/>
      <c r="M204" s="38" t="s">
        <v>472</v>
      </c>
      <c r="N204" s="23">
        <f t="shared" si="19"/>
        <v>0</v>
      </c>
      <c r="O204" s="15">
        <f t="shared" si="18"/>
        <v>21.8986</v>
      </c>
      <c r="P204" s="24"/>
      <c r="Q204" s="24"/>
      <c r="R204" s="24"/>
      <c r="S204" s="24">
        <f t="shared" si="20"/>
        <v>21.8986</v>
      </c>
    </row>
    <row r="205" s="1" customFormat="1" hidden="1" customHeight="1" spans="1:19">
      <c r="A205" s="1" t="s">
        <v>1344</v>
      </c>
      <c r="B205" s="1" t="s">
        <v>1348</v>
      </c>
      <c r="C205" s="8">
        <v>1</v>
      </c>
      <c r="D205" s="8" t="s">
        <v>854</v>
      </c>
      <c r="E205" s="42" t="s">
        <v>291</v>
      </c>
      <c r="F205" s="8" t="s">
        <v>855</v>
      </c>
      <c r="G205" s="42" t="s">
        <v>114</v>
      </c>
      <c r="H205" s="42" t="s">
        <v>115</v>
      </c>
      <c r="I205" s="8" t="s">
        <v>856</v>
      </c>
      <c r="J205" s="8" t="s">
        <v>857</v>
      </c>
      <c r="K205" s="40">
        <v>150.864086</v>
      </c>
      <c r="L205" s="37"/>
      <c r="M205" s="38" t="s">
        <v>17</v>
      </c>
      <c r="N205" s="23">
        <f t="shared" si="19"/>
        <v>0</v>
      </c>
      <c r="O205" s="15">
        <f t="shared" si="18"/>
        <v>150.864086</v>
      </c>
      <c r="P205" s="24">
        <f>K205</f>
        <v>150.864086</v>
      </c>
      <c r="Q205" s="24"/>
      <c r="R205" s="24"/>
      <c r="S205" s="24"/>
    </row>
    <row r="206" s="1" customFormat="1" hidden="1" customHeight="1" spans="1:19">
      <c r="A206" s="1" t="s">
        <v>1344</v>
      </c>
      <c r="B206" s="1" t="s">
        <v>1348</v>
      </c>
      <c r="C206" s="8">
        <v>2</v>
      </c>
      <c r="D206" s="8" t="s">
        <v>858</v>
      </c>
      <c r="E206" s="42" t="s">
        <v>291</v>
      </c>
      <c r="F206" s="8" t="s">
        <v>859</v>
      </c>
      <c r="G206" s="42" t="s">
        <v>114</v>
      </c>
      <c r="H206" s="42" t="s">
        <v>115</v>
      </c>
      <c r="I206" s="8" t="s">
        <v>860</v>
      </c>
      <c r="J206" s="8" t="s">
        <v>861</v>
      </c>
      <c r="K206" s="40">
        <v>284.051711</v>
      </c>
      <c r="L206" s="37"/>
      <c r="M206" s="38" t="s">
        <v>17</v>
      </c>
      <c r="N206" s="23">
        <f t="shared" si="19"/>
        <v>0</v>
      </c>
      <c r="O206" s="15">
        <f t="shared" si="18"/>
        <v>284.051711</v>
      </c>
      <c r="P206" s="24">
        <f>K206</f>
        <v>284.051711</v>
      </c>
      <c r="Q206" s="24"/>
      <c r="R206" s="24"/>
      <c r="S206" s="24"/>
    </row>
    <row r="207" s="1" customFormat="1" customHeight="1" spans="1:19">
      <c r="A207" s="1" t="s">
        <v>1344</v>
      </c>
      <c r="B207" s="1" t="s">
        <v>1349</v>
      </c>
      <c r="C207" s="25" t="s">
        <v>533</v>
      </c>
      <c r="D207" s="8" t="s">
        <v>862</v>
      </c>
      <c r="E207" s="8" t="s">
        <v>130</v>
      </c>
      <c r="F207" s="8" t="s">
        <v>863</v>
      </c>
      <c r="G207" s="42" t="s">
        <v>114</v>
      </c>
      <c r="H207" s="42" t="s">
        <v>115</v>
      </c>
      <c r="I207" s="48" t="s">
        <v>864</v>
      </c>
      <c r="J207" s="48" t="s">
        <v>865</v>
      </c>
      <c r="K207" s="40">
        <v>98</v>
      </c>
      <c r="L207" s="37"/>
      <c r="M207" s="49" t="s">
        <v>866</v>
      </c>
      <c r="N207" s="23">
        <f t="shared" si="19"/>
        <v>0</v>
      </c>
      <c r="O207" s="15">
        <f t="shared" si="18"/>
        <v>98</v>
      </c>
      <c r="P207" s="24"/>
      <c r="Q207" s="24"/>
      <c r="R207" s="24"/>
      <c r="S207" s="24">
        <f>K207</f>
        <v>98</v>
      </c>
    </row>
    <row r="208" s="1" customFormat="1" hidden="1" customHeight="1" spans="1:19">
      <c r="A208" s="1" t="s">
        <v>1344</v>
      </c>
      <c r="B208" s="1" t="s">
        <v>1349</v>
      </c>
      <c r="C208" s="25" t="s">
        <v>525</v>
      </c>
      <c r="D208" s="9" t="s">
        <v>867</v>
      </c>
      <c r="E208" s="43" t="s">
        <v>138</v>
      </c>
      <c r="F208" s="39" t="s">
        <v>868</v>
      </c>
      <c r="G208" s="42" t="s">
        <v>114</v>
      </c>
      <c r="H208" s="42" t="s">
        <v>115</v>
      </c>
      <c r="I208" s="39" t="s">
        <v>869</v>
      </c>
      <c r="J208" s="39" t="s">
        <v>870</v>
      </c>
      <c r="K208" s="40">
        <v>10</v>
      </c>
      <c r="L208" s="37"/>
      <c r="M208" s="38" t="s">
        <v>17</v>
      </c>
      <c r="N208" s="23">
        <f t="shared" si="19"/>
        <v>0</v>
      </c>
      <c r="O208" s="15">
        <f t="shared" si="18"/>
        <v>10</v>
      </c>
      <c r="P208" s="24">
        <f>K208</f>
        <v>10</v>
      </c>
      <c r="Q208" s="24"/>
      <c r="R208" s="24"/>
      <c r="S208" s="24"/>
    </row>
    <row r="209" s="1" customFormat="1" hidden="1" customHeight="1" spans="1:19">
      <c r="A209" s="1" t="s">
        <v>1344</v>
      </c>
      <c r="B209" s="1" t="s">
        <v>1349</v>
      </c>
      <c r="C209" s="25" t="s">
        <v>540</v>
      </c>
      <c r="D209" s="9" t="s">
        <v>871</v>
      </c>
      <c r="E209" s="9" t="s">
        <v>872</v>
      </c>
      <c r="F209" s="9" t="s">
        <v>142</v>
      </c>
      <c r="G209" s="42" t="s">
        <v>114</v>
      </c>
      <c r="H209" s="42" t="s">
        <v>115</v>
      </c>
      <c r="I209" s="9" t="s">
        <v>873</v>
      </c>
      <c r="J209" s="9" t="s">
        <v>874</v>
      </c>
      <c r="K209" s="36">
        <v>9.828</v>
      </c>
      <c r="L209" s="37"/>
      <c r="M209" s="49" t="s">
        <v>283</v>
      </c>
      <c r="N209" s="23">
        <f t="shared" si="19"/>
        <v>0</v>
      </c>
      <c r="O209" s="15">
        <f t="shared" si="18"/>
        <v>9.828</v>
      </c>
      <c r="P209" s="24"/>
      <c r="Q209" s="24"/>
      <c r="R209" s="24">
        <f t="shared" ref="R209:R232" si="21">K209</f>
        <v>9.828</v>
      </c>
      <c r="S209" s="24"/>
    </row>
    <row r="210" s="1" customFormat="1" hidden="1" customHeight="1" spans="1:19">
      <c r="A210" s="1" t="s">
        <v>1344</v>
      </c>
      <c r="B210" s="1" t="s">
        <v>1349</v>
      </c>
      <c r="C210" s="25" t="s">
        <v>545</v>
      </c>
      <c r="D210" s="9" t="s">
        <v>875</v>
      </c>
      <c r="E210" s="9" t="s">
        <v>872</v>
      </c>
      <c r="F210" s="9" t="s">
        <v>172</v>
      </c>
      <c r="G210" s="42" t="s">
        <v>114</v>
      </c>
      <c r="H210" s="42" t="s">
        <v>115</v>
      </c>
      <c r="I210" s="9" t="s">
        <v>876</v>
      </c>
      <c r="J210" s="9" t="s">
        <v>874</v>
      </c>
      <c r="K210" s="36">
        <v>14.532</v>
      </c>
      <c r="L210" s="37"/>
      <c r="M210" s="49" t="s">
        <v>283</v>
      </c>
      <c r="N210" s="23">
        <f t="shared" si="19"/>
        <v>0</v>
      </c>
      <c r="O210" s="15">
        <f t="shared" si="18"/>
        <v>14.532</v>
      </c>
      <c r="P210" s="24"/>
      <c r="Q210" s="24"/>
      <c r="R210" s="24">
        <f t="shared" si="21"/>
        <v>14.532</v>
      </c>
      <c r="S210" s="24"/>
    </row>
    <row r="211" s="1" customFormat="1" hidden="1" customHeight="1" spans="1:19">
      <c r="A211" s="1" t="s">
        <v>1344</v>
      </c>
      <c r="B211" s="1" t="s">
        <v>1349</v>
      </c>
      <c r="C211" s="25" t="s">
        <v>548</v>
      </c>
      <c r="D211" s="9" t="s">
        <v>877</v>
      </c>
      <c r="E211" s="9" t="s">
        <v>872</v>
      </c>
      <c r="F211" s="9" t="s">
        <v>162</v>
      </c>
      <c r="G211" s="42" t="s">
        <v>114</v>
      </c>
      <c r="H211" s="42" t="s">
        <v>115</v>
      </c>
      <c r="I211" s="9" t="s">
        <v>878</v>
      </c>
      <c r="J211" s="9" t="s">
        <v>874</v>
      </c>
      <c r="K211" s="36">
        <v>19.46</v>
      </c>
      <c r="L211" s="37"/>
      <c r="M211" s="49" t="s">
        <v>283</v>
      </c>
      <c r="N211" s="23">
        <f t="shared" si="19"/>
        <v>0</v>
      </c>
      <c r="O211" s="15">
        <f t="shared" si="18"/>
        <v>19.46</v>
      </c>
      <c r="P211" s="24"/>
      <c r="Q211" s="24"/>
      <c r="R211" s="24">
        <f t="shared" si="21"/>
        <v>19.46</v>
      </c>
      <c r="S211" s="24"/>
    </row>
    <row r="212" s="1" customFormat="1" hidden="1" customHeight="1" spans="1:19">
      <c r="A212" s="1" t="s">
        <v>1344</v>
      </c>
      <c r="B212" s="1" t="s">
        <v>1349</v>
      </c>
      <c r="C212" s="25" t="s">
        <v>553</v>
      </c>
      <c r="D212" s="9" t="s">
        <v>879</v>
      </c>
      <c r="E212" s="9" t="s">
        <v>872</v>
      </c>
      <c r="F212" s="9" t="s">
        <v>151</v>
      </c>
      <c r="G212" s="42" t="s">
        <v>114</v>
      </c>
      <c r="H212" s="42" t="s">
        <v>115</v>
      </c>
      <c r="I212" s="9" t="s">
        <v>876</v>
      </c>
      <c r="J212" s="9" t="s">
        <v>874</v>
      </c>
      <c r="K212" s="36">
        <v>14.532</v>
      </c>
      <c r="L212" s="37"/>
      <c r="M212" s="49" t="s">
        <v>283</v>
      </c>
      <c r="N212" s="23">
        <f t="shared" si="19"/>
        <v>0</v>
      </c>
      <c r="O212" s="15">
        <f t="shared" si="18"/>
        <v>14.532</v>
      </c>
      <c r="P212" s="24"/>
      <c r="Q212" s="24"/>
      <c r="R212" s="24">
        <f t="shared" si="21"/>
        <v>14.532</v>
      </c>
      <c r="S212" s="24"/>
    </row>
    <row r="213" s="1" customFormat="1" hidden="1" customHeight="1" spans="1:19">
      <c r="A213" s="1" t="s">
        <v>1344</v>
      </c>
      <c r="B213" s="1" t="s">
        <v>1349</v>
      </c>
      <c r="C213" s="25" t="s">
        <v>557</v>
      </c>
      <c r="D213" s="9" t="s">
        <v>880</v>
      </c>
      <c r="E213" s="9" t="s">
        <v>872</v>
      </c>
      <c r="F213" s="9" t="s">
        <v>147</v>
      </c>
      <c r="G213" s="42" t="s">
        <v>114</v>
      </c>
      <c r="H213" s="42" t="s">
        <v>115</v>
      </c>
      <c r="I213" s="9" t="s">
        <v>876</v>
      </c>
      <c r="J213" s="9" t="s">
        <v>874</v>
      </c>
      <c r="K213" s="36">
        <v>14.532</v>
      </c>
      <c r="L213" s="37"/>
      <c r="M213" s="49" t="s">
        <v>283</v>
      </c>
      <c r="N213" s="23">
        <f t="shared" si="19"/>
        <v>0</v>
      </c>
      <c r="O213" s="15">
        <f t="shared" si="18"/>
        <v>14.532</v>
      </c>
      <c r="P213" s="24"/>
      <c r="Q213" s="24"/>
      <c r="R213" s="24">
        <f t="shared" si="21"/>
        <v>14.532</v>
      </c>
      <c r="S213" s="24"/>
    </row>
    <row r="214" s="1" customFormat="1" hidden="1" customHeight="1" spans="1:19">
      <c r="A214" s="1" t="s">
        <v>1344</v>
      </c>
      <c r="B214" s="1" t="s">
        <v>1349</v>
      </c>
      <c r="C214" s="25" t="s">
        <v>562</v>
      </c>
      <c r="D214" s="9" t="s">
        <v>881</v>
      </c>
      <c r="E214" s="9" t="s">
        <v>872</v>
      </c>
      <c r="F214" s="9" t="s">
        <v>120</v>
      </c>
      <c r="G214" s="42" t="s">
        <v>114</v>
      </c>
      <c r="H214" s="42" t="s">
        <v>115</v>
      </c>
      <c r="I214" s="9" t="s">
        <v>876</v>
      </c>
      <c r="J214" s="9" t="s">
        <v>874</v>
      </c>
      <c r="K214" s="36">
        <v>14.532</v>
      </c>
      <c r="L214" s="37"/>
      <c r="M214" s="49" t="s">
        <v>283</v>
      </c>
      <c r="N214" s="23">
        <f t="shared" si="19"/>
        <v>0</v>
      </c>
      <c r="O214" s="15">
        <f t="shared" si="18"/>
        <v>14.532</v>
      </c>
      <c r="P214" s="24"/>
      <c r="Q214" s="24"/>
      <c r="R214" s="24">
        <f t="shared" si="21"/>
        <v>14.532</v>
      </c>
      <c r="S214" s="24"/>
    </row>
    <row r="215" s="1" customFormat="1" hidden="1" customHeight="1" spans="1:19">
      <c r="A215" s="1" t="s">
        <v>1344</v>
      </c>
      <c r="B215" s="1" t="s">
        <v>1349</v>
      </c>
      <c r="C215" s="25" t="s">
        <v>566</v>
      </c>
      <c r="D215" s="9" t="s">
        <v>882</v>
      </c>
      <c r="E215" s="9" t="s">
        <v>872</v>
      </c>
      <c r="F215" s="9" t="s">
        <v>113</v>
      </c>
      <c r="G215" s="42" t="s">
        <v>114</v>
      </c>
      <c r="H215" s="42" t="s">
        <v>115</v>
      </c>
      <c r="I215" s="9" t="s">
        <v>876</v>
      </c>
      <c r="J215" s="9" t="s">
        <v>874</v>
      </c>
      <c r="K215" s="36">
        <v>14.532</v>
      </c>
      <c r="L215" s="37"/>
      <c r="M215" s="49" t="s">
        <v>283</v>
      </c>
      <c r="N215" s="23">
        <f t="shared" si="19"/>
        <v>0</v>
      </c>
      <c r="O215" s="15">
        <f t="shared" si="18"/>
        <v>14.532</v>
      </c>
      <c r="P215" s="24"/>
      <c r="Q215" s="24"/>
      <c r="R215" s="24">
        <f t="shared" si="21"/>
        <v>14.532</v>
      </c>
      <c r="S215" s="24"/>
    </row>
    <row r="216" s="1" customFormat="1" hidden="1" customHeight="1" spans="1:19">
      <c r="A216" s="1" t="s">
        <v>1344</v>
      </c>
      <c r="B216" s="1" t="s">
        <v>1349</v>
      </c>
      <c r="C216" s="25" t="s">
        <v>571</v>
      </c>
      <c r="D216" s="9" t="s">
        <v>883</v>
      </c>
      <c r="E216" s="9" t="s">
        <v>872</v>
      </c>
      <c r="F216" s="9" t="s">
        <v>126</v>
      </c>
      <c r="G216" s="42" t="s">
        <v>114</v>
      </c>
      <c r="H216" s="42" t="s">
        <v>115</v>
      </c>
      <c r="I216" s="9" t="s">
        <v>876</v>
      </c>
      <c r="J216" s="9" t="s">
        <v>874</v>
      </c>
      <c r="K216" s="36">
        <v>14.532</v>
      </c>
      <c r="L216" s="37"/>
      <c r="M216" s="49" t="s">
        <v>283</v>
      </c>
      <c r="N216" s="23">
        <f t="shared" si="19"/>
        <v>0</v>
      </c>
      <c r="O216" s="15">
        <f t="shared" si="18"/>
        <v>14.532</v>
      </c>
      <c r="P216" s="24"/>
      <c r="Q216" s="24"/>
      <c r="R216" s="24">
        <f t="shared" si="21"/>
        <v>14.532</v>
      </c>
      <c r="S216" s="24"/>
    </row>
    <row r="217" s="1" customFormat="1" hidden="1" customHeight="1" spans="1:19">
      <c r="A217" s="1" t="s">
        <v>1344</v>
      </c>
      <c r="B217" s="1" t="s">
        <v>1349</v>
      </c>
      <c r="C217" s="25" t="s">
        <v>576</v>
      </c>
      <c r="D217" s="9" t="s">
        <v>884</v>
      </c>
      <c r="E217" s="9" t="s">
        <v>872</v>
      </c>
      <c r="F217" s="9" t="s">
        <v>139</v>
      </c>
      <c r="G217" s="42" t="s">
        <v>114</v>
      </c>
      <c r="H217" s="42" t="s">
        <v>115</v>
      </c>
      <c r="I217" s="9" t="s">
        <v>876</v>
      </c>
      <c r="J217" s="9" t="s">
        <v>874</v>
      </c>
      <c r="K217" s="36">
        <v>14.532</v>
      </c>
      <c r="L217" s="37"/>
      <c r="M217" s="49" t="s">
        <v>283</v>
      </c>
      <c r="N217" s="23">
        <f t="shared" si="19"/>
        <v>0</v>
      </c>
      <c r="O217" s="15">
        <f t="shared" si="18"/>
        <v>14.532</v>
      </c>
      <c r="P217" s="24"/>
      <c r="Q217" s="24"/>
      <c r="R217" s="24">
        <f t="shared" si="21"/>
        <v>14.532</v>
      </c>
      <c r="S217" s="24"/>
    </row>
    <row r="218" s="1" customFormat="1" hidden="1" customHeight="1" spans="1:19">
      <c r="A218" s="1" t="s">
        <v>1344</v>
      </c>
      <c r="B218" s="1" t="s">
        <v>1349</v>
      </c>
      <c r="C218" s="25" t="s">
        <v>581</v>
      </c>
      <c r="D218" s="9" t="s">
        <v>885</v>
      </c>
      <c r="E218" s="9" t="s">
        <v>872</v>
      </c>
      <c r="F218" s="9" t="s">
        <v>136</v>
      </c>
      <c r="G218" s="42" t="s">
        <v>114</v>
      </c>
      <c r="H218" s="42" t="s">
        <v>115</v>
      </c>
      <c r="I218" s="9" t="s">
        <v>876</v>
      </c>
      <c r="J218" s="9" t="s">
        <v>874</v>
      </c>
      <c r="K218" s="36">
        <v>14.532</v>
      </c>
      <c r="L218" s="37"/>
      <c r="M218" s="49" t="s">
        <v>283</v>
      </c>
      <c r="N218" s="23">
        <f t="shared" si="19"/>
        <v>0</v>
      </c>
      <c r="O218" s="15">
        <f t="shared" si="18"/>
        <v>14.532</v>
      </c>
      <c r="P218" s="24"/>
      <c r="Q218" s="24"/>
      <c r="R218" s="24">
        <f t="shared" si="21"/>
        <v>14.532</v>
      </c>
      <c r="S218" s="24"/>
    </row>
    <row r="219" s="1" customFormat="1" hidden="1" customHeight="1" spans="1:19">
      <c r="A219" s="1" t="s">
        <v>1344</v>
      </c>
      <c r="B219" s="1" t="s">
        <v>1349</v>
      </c>
      <c r="C219" s="25" t="s">
        <v>586</v>
      </c>
      <c r="D219" s="9" t="s">
        <v>886</v>
      </c>
      <c r="E219" s="9" t="s">
        <v>872</v>
      </c>
      <c r="F219" s="9" t="s">
        <v>131</v>
      </c>
      <c r="G219" s="42" t="s">
        <v>114</v>
      </c>
      <c r="H219" s="42" t="s">
        <v>115</v>
      </c>
      <c r="I219" s="9" t="s">
        <v>876</v>
      </c>
      <c r="J219" s="9" t="s">
        <v>874</v>
      </c>
      <c r="K219" s="36">
        <v>14.532</v>
      </c>
      <c r="L219" s="37"/>
      <c r="M219" s="49" t="s">
        <v>283</v>
      </c>
      <c r="N219" s="23">
        <f t="shared" si="19"/>
        <v>0</v>
      </c>
      <c r="O219" s="15">
        <f t="shared" si="18"/>
        <v>14.532</v>
      </c>
      <c r="P219" s="24"/>
      <c r="Q219" s="24"/>
      <c r="R219" s="24">
        <f t="shared" si="21"/>
        <v>14.532</v>
      </c>
      <c r="S219" s="24"/>
    </row>
    <row r="220" s="1" customFormat="1" hidden="1" customHeight="1" spans="1:19">
      <c r="A220" s="1" t="s">
        <v>1344</v>
      </c>
      <c r="B220" s="1" t="s">
        <v>1349</v>
      </c>
      <c r="C220" s="25" t="s">
        <v>590</v>
      </c>
      <c r="D220" s="9" t="s">
        <v>887</v>
      </c>
      <c r="E220" s="9" t="s">
        <v>872</v>
      </c>
      <c r="F220" s="9" t="s">
        <v>123</v>
      </c>
      <c r="G220" s="42" t="s">
        <v>114</v>
      </c>
      <c r="H220" s="42" t="s">
        <v>115</v>
      </c>
      <c r="I220" s="9" t="s">
        <v>876</v>
      </c>
      <c r="J220" s="9" t="s">
        <v>874</v>
      </c>
      <c r="K220" s="36">
        <v>14.532</v>
      </c>
      <c r="L220" s="37"/>
      <c r="M220" s="49" t="s">
        <v>283</v>
      </c>
      <c r="N220" s="23">
        <f t="shared" si="19"/>
        <v>0</v>
      </c>
      <c r="O220" s="15">
        <f t="shared" si="18"/>
        <v>14.532</v>
      </c>
      <c r="P220" s="24"/>
      <c r="Q220" s="24"/>
      <c r="R220" s="24">
        <f t="shared" si="21"/>
        <v>14.532</v>
      </c>
      <c r="S220" s="24"/>
    </row>
    <row r="221" s="1" customFormat="1" hidden="1" customHeight="1" spans="1:19">
      <c r="A221" s="1" t="s">
        <v>1344</v>
      </c>
      <c r="B221" s="1" t="s">
        <v>1349</v>
      </c>
      <c r="C221" s="25" t="s">
        <v>594</v>
      </c>
      <c r="D221" s="9" t="s">
        <v>888</v>
      </c>
      <c r="E221" s="9" t="s">
        <v>872</v>
      </c>
      <c r="F221" s="9" t="s">
        <v>202</v>
      </c>
      <c r="G221" s="42" t="s">
        <v>114</v>
      </c>
      <c r="H221" s="42" t="s">
        <v>115</v>
      </c>
      <c r="I221" s="9" t="s">
        <v>889</v>
      </c>
      <c r="J221" s="9" t="s">
        <v>874</v>
      </c>
      <c r="K221" s="36">
        <v>91.965</v>
      </c>
      <c r="L221" s="37"/>
      <c r="M221" s="49" t="s">
        <v>283</v>
      </c>
      <c r="N221" s="23">
        <f t="shared" si="19"/>
        <v>0</v>
      </c>
      <c r="O221" s="15">
        <f t="shared" si="18"/>
        <v>91.965</v>
      </c>
      <c r="P221" s="24"/>
      <c r="Q221" s="24"/>
      <c r="R221" s="24">
        <f t="shared" si="21"/>
        <v>91.965</v>
      </c>
      <c r="S221" s="24"/>
    </row>
    <row r="222" s="1" customFormat="1" hidden="1" customHeight="1" spans="1:19">
      <c r="A222" s="1" t="s">
        <v>1344</v>
      </c>
      <c r="B222" s="1" t="s">
        <v>1349</v>
      </c>
      <c r="C222" s="25" t="s">
        <v>598</v>
      </c>
      <c r="D222" s="9" t="s">
        <v>890</v>
      </c>
      <c r="E222" s="9" t="s">
        <v>872</v>
      </c>
      <c r="F222" s="9" t="s">
        <v>136</v>
      </c>
      <c r="G222" s="42" t="s">
        <v>114</v>
      </c>
      <c r="H222" s="42" t="s">
        <v>115</v>
      </c>
      <c r="I222" s="9" t="s">
        <v>891</v>
      </c>
      <c r="J222" s="9" t="s">
        <v>874</v>
      </c>
      <c r="K222" s="36">
        <v>65.88</v>
      </c>
      <c r="L222" s="37"/>
      <c r="M222" s="49" t="s">
        <v>283</v>
      </c>
      <c r="N222" s="23">
        <f t="shared" si="19"/>
        <v>0</v>
      </c>
      <c r="O222" s="15">
        <f t="shared" si="18"/>
        <v>65.88</v>
      </c>
      <c r="P222" s="24"/>
      <c r="Q222" s="24"/>
      <c r="R222" s="24">
        <f t="shared" si="21"/>
        <v>65.88</v>
      </c>
      <c r="S222" s="24"/>
    </row>
    <row r="223" s="1" customFormat="1" hidden="1" customHeight="1" spans="1:19">
      <c r="A223" s="1" t="s">
        <v>1344</v>
      </c>
      <c r="B223" s="1" t="s">
        <v>1349</v>
      </c>
      <c r="C223" s="25" t="s">
        <v>603</v>
      </c>
      <c r="D223" s="9" t="s">
        <v>892</v>
      </c>
      <c r="E223" s="9" t="s">
        <v>872</v>
      </c>
      <c r="F223" s="9" t="s">
        <v>151</v>
      </c>
      <c r="G223" s="42" t="s">
        <v>114</v>
      </c>
      <c r="H223" s="42" t="s">
        <v>115</v>
      </c>
      <c r="I223" s="9" t="s">
        <v>893</v>
      </c>
      <c r="J223" s="9" t="s">
        <v>874</v>
      </c>
      <c r="K223" s="36">
        <v>68.85</v>
      </c>
      <c r="L223" s="37"/>
      <c r="M223" s="49" t="s">
        <v>283</v>
      </c>
      <c r="N223" s="23">
        <f t="shared" si="19"/>
        <v>0</v>
      </c>
      <c r="O223" s="15">
        <f t="shared" si="18"/>
        <v>68.85</v>
      </c>
      <c r="P223" s="24"/>
      <c r="Q223" s="24"/>
      <c r="R223" s="24">
        <f t="shared" si="21"/>
        <v>68.85</v>
      </c>
      <c r="S223" s="24"/>
    </row>
    <row r="224" s="1" customFormat="1" hidden="1" customHeight="1" spans="1:19">
      <c r="A224" s="1" t="s">
        <v>1344</v>
      </c>
      <c r="B224" s="1" t="s">
        <v>1349</v>
      </c>
      <c r="C224" s="25" t="s">
        <v>607</v>
      </c>
      <c r="D224" s="9" t="s">
        <v>894</v>
      </c>
      <c r="E224" s="9" t="s">
        <v>872</v>
      </c>
      <c r="F224" s="9" t="s">
        <v>162</v>
      </c>
      <c r="G224" s="42" t="s">
        <v>114</v>
      </c>
      <c r="H224" s="42" t="s">
        <v>115</v>
      </c>
      <c r="I224" s="9" t="s">
        <v>895</v>
      </c>
      <c r="J224" s="9" t="s">
        <v>874</v>
      </c>
      <c r="K224" s="36">
        <v>88.005</v>
      </c>
      <c r="L224" s="37"/>
      <c r="M224" s="49" t="s">
        <v>283</v>
      </c>
      <c r="N224" s="23">
        <f t="shared" si="19"/>
        <v>0</v>
      </c>
      <c r="O224" s="15">
        <f t="shared" si="18"/>
        <v>88.005</v>
      </c>
      <c r="P224" s="24"/>
      <c r="Q224" s="24"/>
      <c r="R224" s="24">
        <f t="shared" si="21"/>
        <v>88.005</v>
      </c>
      <c r="S224" s="24"/>
    </row>
    <row r="225" s="1" customFormat="1" hidden="1" customHeight="1" spans="1:19">
      <c r="A225" s="1" t="s">
        <v>1344</v>
      </c>
      <c r="B225" s="1" t="s">
        <v>1349</v>
      </c>
      <c r="C225" s="25" t="s">
        <v>612</v>
      </c>
      <c r="D225" s="9" t="s">
        <v>896</v>
      </c>
      <c r="E225" s="9" t="s">
        <v>872</v>
      </c>
      <c r="F225" s="9" t="s">
        <v>897</v>
      </c>
      <c r="G225" s="42" t="s">
        <v>114</v>
      </c>
      <c r="H225" s="42" t="s">
        <v>115</v>
      </c>
      <c r="I225" s="9" t="s">
        <v>898</v>
      </c>
      <c r="J225" s="9" t="s">
        <v>874</v>
      </c>
      <c r="K225" s="36">
        <v>66.375</v>
      </c>
      <c r="L225" s="37"/>
      <c r="M225" s="49" t="s">
        <v>283</v>
      </c>
      <c r="N225" s="23">
        <f t="shared" si="19"/>
        <v>0</v>
      </c>
      <c r="O225" s="15">
        <f t="shared" si="18"/>
        <v>66.375</v>
      </c>
      <c r="P225" s="24"/>
      <c r="Q225" s="24"/>
      <c r="R225" s="24">
        <f t="shared" si="21"/>
        <v>66.375</v>
      </c>
      <c r="S225" s="24"/>
    </row>
    <row r="226" s="1" customFormat="1" hidden="1" customHeight="1" spans="1:19">
      <c r="A226" s="1" t="s">
        <v>1344</v>
      </c>
      <c r="B226" s="1" t="s">
        <v>1349</v>
      </c>
      <c r="C226" s="25" t="s">
        <v>616</v>
      </c>
      <c r="D226" s="9" t="s">
        <v>899</v>
      </c>
      <c r="E226" s="9" t="s">
        <v>872</v>
      </c>
      <c r="F226" s="9" t="s">
        <v>126</v>
      </c>
      <c r="G226" s="42" t="s">
        <v>114</v>
      </c>
      <c r="H226" s="42" t="s">
        <v>115</v>
      </c>
      <c r="I226" s="9" t="s">
        <v>900</v>
      </c>
      <c r="J226" s="9" t="s">
        <v>874</v>
      </c>
      <c r="K226" s="36">
        <v>69.84</v>
      </c>
      <c r="L226" s="37"/>
      <c r="M226" s="49" t="s">
        <v>283</v>
      </c>
      <c r="N226" s="23">
        <f t="shared" si="19"/>
        <v>0</v>
      </c>
      <c r="O226" s="15">
        <f t="shared" si="18"/>
        <v>69.84</v>
      </c>
      <c r="P226" s="24"/>
      <c r="Q226" s="24"/>
      <c r="R226" s="24">
        <f t="shared" si="21"/>
        <v>69.84</v>
      </c>
      <c r="S226" s="24"/>
    </row>
    <row r="227" s="1" customFormat="1" hidden="1" customHeight="1" spans="1:19">
      <c r="A227" s="1" t="s">
        <v>1344</v>
      </c>
      <c r="B227" s="1" t="s">
        <v>1349</v>
      </c>
      <c r="C227" s="25" t="s">
        <v>620</v>
      </c>
      <c r="D227" s="9" t="s">
        <v>901</v>
      </c>
      <c r="E227" s="9" t="s">
        <v>872</v>
      </c>
      <c r="F227" s="9" t="s">
        <v>123</v>
      </c>
      <c r="G227" s="42" t="s">
        <v>114</v>
      </c>
      <c r="H227" s="42" t="s">
        <v>115</v>
      </c>
      <c r="I227" s="9" t="s">
        <v>902</v>
      </c>
      <c r="J227" s="9" t="s">
        <v>874</v>
      </c>
      <c r="K227" s="36">
        <v>67.365</v>
      </c>
      <c r="L227" s="37"/>
      <c r="M227" s="49" t="s">
        <v>283</v>
      </c>
      <c r="N227" s="23">
        <f t="shared" si="19"/>
        <v>0</v>
      </c>
      <c r="O227" s="15">
        <f t="shared" si="18"/>
        <v>67.365</v>
      </c>
      <c r="P227" s="24"/>
      <c r="Q227" s="24"/>
      <c r="R227" s="24">
        <f t="shared" si="21"/>
        <v>67.365</v>
      </c>
      <c r="S227" s="24"/>
    </row>
    <row r="228" s="1" customFormat="1" hidden="1" customHeight="1" spans="1:19">
      <c r="A228" s="1" t="s">
        <v>1344</v>
      </c>
      <c r="B228" s="1" t="s">
        <v>1349</v>
      </c>
      <c r="C228" s="25" t="s">
        <v>624</v>
      </c>
      <c r="D228" s="9" t="s">
        <v>903</v>
      </c>
      <c r="E228" s="9" t="s">
        <v>872</v>
      </c>
      <c r="F228" s="9" t="s">
        <v>113</v>
      </c>
      <c r="G228" s="42" t="s">
        <v>114</v>
      </c>
      <c r="H228" s="42" t="s">
        <v>115</v>
      </c>
      <c r="I228" s="9" t="s">
        <v>904</v>
      </c>
      <c r="J228" s="9" t="s">
        <v>874</v>
      </c>
      <c r="K228" s="36">
        <v>67.86</v>
      </c>
      <c r="L228" s="37"/>
      <c r="M228" s="49" t="s">
        <v>283</v>
      </c>
      <c r="N228" s="23">
        <f t="shared" si="19"/>
        <v>0</v>
      </c>
      <c r="O228" s="15">
        <f t="shared" si="18"/>
        <v>67.86</v>
      </c>
      <c r="P228" s="24"/>
      <c r="Q228" s="24"/>
      <c r="R228" s="24">
        <f t="shared" si="21"/>
        <v>67.86</v>
      </c>
      <c r="S228" s="24"/>
    </row>
    <row r="229" s="1" customFormat="1" hidden="1" customHeight="1" spans="1:19">
      <c r="A229" s="1" t="s">
        <v>1344</v>
      </c>
      <c r="B229" s="1" t="s">
        <v>1349</v>
      </c>
      <c r="C229" s="25" t="s">
        <v>629</v>
      </c>
      <c r="D229" s="9" t="s">
        <v>905</v>
      </c>
      <c r="E229" s="9" t="s">
        <v>872</v>
      </c>
      <c r="F229" s="9" t="s">
        <v>672</v>
      </c>
      <c r="G229" s="42" t="s">
        <v>114</v>
      </c>
      <c r="H229" s="42" t="s">
        <v>115</v>
      </c>
      <c r="I229" s="9" t="s">
        <v>906</v>
      </c>
      <c r="J229" s="9" t="s">
        <v>874</v>
      </c>
      <c r="K229" s="36">
        <v>88.71</v>
      </c>
      <c r="L229" s="37"/>
      <c r="M229" s="49" t="s">
        <v>283</v>
      </c>
      <c r="N229" s="23">
        <f t="shared" si="19"/>
        <v>0</v>
      </c>
      <c r="O229" s="15">
        <f t="shared" si="18"/>
        <v>88.71</v>
      </c>
      <c r="P229" s="24"/>
      <c r="Q229" s="24"/>
      <c r="R229" s="24">
        <f t="shared" si="21"/>
        <v>88.71</v>
      </c>
      <c r="S229" s="24"/>
    </row>
    <row r="230" s="1" customFormat="1" hidden="1" customHeight="1" spans="1:19">
      <c r="A230" s="1" t="s">
        <v>1344</v>
      </c>
      <c r="B230" s="1" t="s">
        <v>1349</v>
      </c>
      <c r="C230" s="25" t="s">
        <v>633</v>
      </c>
      <c r="D230" s="9" t="s">
        <v>907</v>
      </c>
      <c r="E230" s="9" t="s">
        <v>872</v>
      </c>
      <c r="F230" s="9" t="s">
        <v>303</v>
      </c>
      <c r="G230" s="42" t="s">
        <v>114</v>
      </c>
      <c r="H230" s="42" t="s">
        <v>115</v>
      </c>
      <c r="I230" s="9" t="s">
        <v>904</v>
      </c>
      <c r="J230" s="9" t="s">
        <v>874</v>
      </c>
      <c r="K230" s="36">
        <v>67.86</v>
      </c>
      <c r="L230" s="37"/>
      <c r="M230" s="49" t="s">
        <v>283</v>
      </c>
      <c r="N230" s="23">
        <f t="shared" si="19"/>
        <v>0</v>
      </c>
      <c r="O230" s="15">
        <f t="shared" si="18"/>
        <v>67.86</v>
      </c>
      <c r="P230" s="24"/>
      <c r="Q230" s="24"/>
      <c r="R230" s="24">
        <f t="shared" si="21"/>
        <v>67.86</v>
      </c>
      <c r="S230" s="24"/>
    </row>
    <row r="231" s="1" customFormat="1" hidden="1" customHeight="1" spans="1:19">
      <c r="A231" s="1" t="s">
        <v>1344</v>
      </c>
      <c r="B231" s="1" t="s">
        <v>1349</v>
      </c>
      <c r="C231" s="25" t="s">
        <v>637</v>
      </c>
      <c r="D231" s="9" t="s">
        <v>908</v>
      </c>
      <c r="E231" s="9" t="s">
        <v>872</v>
      </c>
      <c r="F231" s="9" t="s">
        <v>909</v>
      </c>
      <c r="G231" s="42" t="s">
        <v>114</v>
      </c>
      <c r="H231" s="42" t="s">
        <v>115</v>
      </c>
      <c r="I231" s="9" t="s">
        <v>910</v>
      </c>
      <c r="J231" s="9" t="s">
        <v>874</v>
      </c>
      <c r="K231" s="36">
        <v>67.86</v>
      </c>
      <c r="L231" s="37"/>
      <c r="M231" s="49" t="s">
        <v>283</v>
      </c>
      <c r="N231" s="23">
        <f t="shared" si="19"/>
        <v>0</v>
      </c>
      <c r="O231" s="15">
        <f t="shared" si="18"/>
        <v>67.86</v>
      </c>
      <c r="P231" s="24"/>
      <c r="Q231" s="24"/>
      <c r="R231" s="24">
        <f t="shared" si="21"/>
        <v>67.86</v>
      </c>
      <c r="S231" s="24"/>
    </row>
    <row r="232" s="1" customFormat="1" hidden="1" customHeight="1" spans="1:19">
      <c r="A232" s="1" t="s">
        <v>1344</v>
      </c>
      <c r="B232" s="1" t="s">
        <v>1349</v>
      </c>
      <c r="C232" s="25" t="s">
        <v>641</v>
      </c>
      <c r="D232" s="9" t="s">
        <v>911</v>
      </c>
      <c r="E232" s="9" t="s">
        <v>872</v>
      </c>
      <c r="F232" s="9" t="s">
        <v>144</v>
      </c>
      <c r="G232" s="42" t="s">
        <v>114</v>
      </c>
      <c r="H232" s="42" t="s">
        <v>115</v>
      </c>
      <c r="I232" s="9" t="s">
        <v>912</v>
      </c>
      <c r="J232" s="9" t="s">
        <v>874</v>
      </c>
      <c r="K232" s="36">
        <v>4.95</v>
      </c>
      <c r="L232" s="37"/>
      <c r="M232" s="49" t="s">
        <v>283</v>
      </c>
      <c r="N232" s="23">
        <f t="shared" si="19"/>
        <v>0</v>
      </c>
      <c r="O232" s="15">
        <f t="shared" si="18"/>
        <v>4.95</v>
      </c>
      <c r="P232" s="24"/>
      <c r="Q232" s="24"/>
      <c r="R232" s="24">
        <f t="shared" si="21"/>
        <v>4.95</v>
      </c>
      <c r="S232" s="24"/>
    </row>
    <row r="233" s="1" customFormat="1" hidden="1" customHeight="1" spans="1:19">
      <c r="A233" s="1" t="s">
        <v>1344</v>
      </c>
      <c r="B233" s="1" t="s">
        <v>1350</v>
      </c>
      <c r="C233" s="8">
        <v>1</v>
      </c>
      <c r="D233" s="9" t="s">
        <v>913</v>
      </c>
      <c r="E233" s="9" t="s">
        <v>146</v>
      </c>
      <c r="F233" s="9" t="s">
        <v>914</v>
      </c>
      <c r="G233" s="9" t="s">
        <v>915</v>
      </c>
      <c r="H233" s="9" t="s">
        <v>916</v>
      </c>
      <c r="I233" s="9" t="s">
        <v>917</v>
      </c>
      <c r="J233" s="9" t="s">
        <v>918</v>
      </c>
      <c r="K233" s="36">
        <v>11.6025</v>
      </c>
      <c r="L233" s="40"/>
      <c r="M233" s="23" t="s">
        <v>17</v>
      </c>
      <c r="N233" s="23">
        <f t="shared" si="19"/>
        <v>0</v>
      </c>
      <c r="O233" s="15">
        <f t="shared" si="18"/>
        <v>11.6025</v>
      </c>
      <c r="P233" s="24">
        <f t="shared" ref="P233:P247" si="22">K233</f>
        <v>11.6025</v>
      </c>
      <c r="Q233" s="24"/>
      <c r="R233" s="24"/>
      <c r="S233" s="24"/>
    </row>
    <row r="234" s="1" customFormat="1" hidden="1" customHeight="1" spans="1:19">
      <c r="A234" s="1" t="s">
        <v>1344</v>
      </c>
      <c r="B234" s="1" t="s">
        <v>1350</v>
      </c>
      <c r="C234" s="8">
        <v>2</v>
      </c>
      <c r="D234" s="9" t="s">
        <v>919</v>
      </c>
      <c r="E234" s="9" t="s">
        <v>310</v>
      </c>
      <c r="F234" s="9" t="s">
        <v>139</v>
      </c>
      <c r="G234" s="9" t="s">
        <v>920</v>
      </c>
      <c r="H234" s="9" t="s">
        <v>115</v>
      </c>
      <c r="I234" s="9" t="s">
        <v>921</v>
      </c>
      <c r="J234" s="9" t="s">
        <v>922</v>
      </c>
      <c r="K234" s="36">
        <v>98.6258</v>
      </c>
      <c r="L234" s="40"/>
      <c r="M234" s="23" t="s">
        <v>17</v>
      </c>
      <c r="N234" s="23">
        <f t="shared" si="19"/>
        <v>0</v>
      </c>
      <c r="O234" s="15">
        <f t="shared" si="18"/>
        <v>98.6258</v>
      </c>
      <c r="P234" s="24">
        <f t="shared" si="22"/>
        <v>98.6258</v>
      </c>
      <c r="Q234" s="24"/>
      <c r="R234" s="24"/>
      <c r="S234" s="24"/>
    </row>
    <row r="235" s="1" customFormat="1" hidden="1" customHeight="1" spans="1:19">
      <c r="A235" s="1" t="s">
        <v>1344</v>
      </c>
      <c r="B235" s="1" t="s">
        <v>1350</v>
      </c>
      <c r="C235" s="8">
        <v>3</v>
      </c>
      <c r="D235" s="9" t="s">
        <v>923</v>
      </c>
      <c r="E235" s="9" t="s">
        <v>310</v>
      </c>
      <c r="F235" s="9" t="s">
        <v>147</v>
      </c>
      <c r="G235" s="9" t="s">
        <v>920</v>
      </c>
      <c r="H235" s="9" t="s">
        <v>115</v>
      </c>
      <c r="I235" s="9" t="s">
        <v>924</v>
      </c>
      <c r="J235" s="9" t="s">
        <v>925</v>
      </c>
      <c r="K235" s="36">
        <v>34.74</v>
      </c>
      <c r="L235" s="40"/>
      <c r="M235" s="23" t="s">
        <v>17</v>
      </c>
      <c r="N235" s="23">
        <f t="shared" si="19"/>
        <v>0</v>
      </c>
      <c r="O235" s="15">
        <f t="shared" si="18"/>
        <v>34.74</v>
      </c>
      <c r="P235" s="24">
        <f t="shared" si="22"/>
        <v>34.74</v>
      </c>
      <c r="Q235" s="24"/>
      <c r="R235" s="24"/>
      <c r="S235" s="24"/>
    </row>
    <row r="236" s="1" customFormat="1" hidden="1" customHeight="1" spans="1:19">
      <c r="A236" s="1" t="s">
        <v>1344</v>
      </c>
      <c r="B236" s="1" t="s">
        <v>1350</v>
      </c>
      <c r="C236" s="8">
        <v>4</v>
      </c>
      <c r="D236" s="9" t="s">
        <v>926</v>
      </c>
      <c r="E236" s="9" t="s">
        <v>310</v>
      </c>
      <c r="F236" s="9" t="s">
        <v>120</v>
      </c>
      <c r="G236" s="9" t="s">
        <v>920</v>
      </c>
      <c r="H236" s="9" t="s">
        <v>198</v>
      </c>
      <c r="I236" s="9" t="s">
        <v>927</v>
      </c>
      <c r="J236" s="9" t="s">
        <v>928</v>
      </c>
      <c r="K236" s="36">
        <v>218.1425</v>
      </c>
      <c r="L236" s="40"/>
      <c r="M236" s="23" t="s">
        <v>17</v>
      </c>
      <c r="N236" s="23">
        <f t="shared" si="19"/>
        <v>0</v>
      </c>
      <c r="O236" s="15">
        <f t="shared" si="18"/>
        <v>218.1425</v>
      </c>
      <c r="P236" s="24">
        <f t="shared" si="22"/>
        <v>218.1425</v>
      </c>
      <c r="Q236" s="24"/>
      <c r="R236" s="24"/>
      <c r="S236" s="24"/>
    </row>
    <row r="237" s="1" customFormat="1" hidden="1" customHeight="1" spans="1:19">
      <c r="A237" s="1" t="s">
        <v>1344</v>
      </c>
      <c r="B237" s="1" t="s">
        <v>1350</v>
      </c>
      <c r="C237" s="8">
        <v>5</v>
      </c>
      <c r="D237" s="9" t="s">
        <v>929</v>
      </c>
      <c r="E237" s="9" t="s">
        <v>310</v>
      </c>
      <c r="F237" s="9" t="s">
        <v>172</v>
      </c>
      <c r="G237" s="9" t="s">
        <v>920</v>
      </c>
      <c r="H237" s="9" t="s">
        <v>115</v>
      </c>
      <c r="I237" s="9" t="s">
        <v>930</v>
      </c>
      <c r="J237" s="9" t="s">
        <v>931</v>
      </c>
      <c r="K237" s="36">
        <v>195.43</v>
      </c>
      <c r="L237" s="40"/>
      <c r="M237" s="23" t="s">
        <v>17</v>
      </c>
      <c r="N237" s="23">
        <f t="shared" si="19"/>
        <v>0</v>
      </c>
      <c r="O237" s="15">
        <f t="shared" si="18"/>
        <v>195.43</v>
      </c>
      <c r="P237" s="24">
        <f t="shared" si="22"/>
        <v>195.43</v>
      </c>
      <c r="Q237" s="24"/>
      <c r="R237" s="24"/>
      <c r="S237" s="24"/>
    </row>
    <row r="238" s="1" customFormat="1" hidden="1" customHeight="1" spans="1:19">
      <c r="A238" s="1" t="s">
        <v>1344</v>
      </c>
      <c r="B238" s="1" t="s">
        <v>1350</v>
      </c>
      <c r="C238" s="8">
        <v>6</v>
      </c>
      <c r="D238" s="9" t="s">
        <v>932</v>
      </c>
      <c r="E238" s="9" t="s">
        <v>310</v>
      </c>
      <c r="F238" s="9" t="s">
        <v>162</v>
      </c>
      <c r="G238" s="9" t="s">
        <v>920</v>
      </c>
      <c r="H238" s="9" t="s">
        <v>115</v>
      </c>
      <c r="I238" s="9" t="s">
        <v>933</v>
      </c>
      <c r="J238" s="9" t="s">
        <v>934</v>
      </c>
      <c r="K238" s="36">
        <v>155.6978</v>
      </c>
      <c r="L238" s="40"/>
      <c r="M238" s="23" t="s">
        <v>17</v>
      </c>
      <c r="N238" s="23">
        <f t="shared" si="19"/>
        <v>0</v>
      </c>
      <c r="O238" s="15">
        <f t="shared" si="18"/>
        <v>155.6978</v>
      </c>
      <c r="P238" s="24">
        <f t="shared" si="22"/>
        <v>155.6978</v>
      </c>
      <c r="Q238" s="24"/>
      <c r="R238" s="24"/>
      <c r="S238" s="24"/>
    </row>
    <row r="239" s="1" customFormat="1" hidden="1" customHeight="1" spans="1:19">
      <c r="A239" s="1" t="s">
        <v>1344</v>
      </c>
      <c r="B239" s="1" t="s">
        <v>1350</v>
      </c>
      <c r="C239" s="8">
        <v>7</v>
      </c>
      <c r="D239" s="9" t="s">
        <v>935</v>
      </c>
      <c r="E239" s="9" t="s">
        <v>310</v>
      </c>
      <c r="F239" s="9" t="s">
        <v>113</v>
      </c>
      <c r="G239" s="9" t="s">
        <v>920</v>
      </c>
      <c r="H239" s="9" t="s">
        <v>115</v>
      </c>
      <c r="I239" s="9" t="s">
        <v>936</v>
      </c>
      <c r="J239" s="9" t="s">
        <v>937</v>
      </c>
      <c r="K239" s="36">
        <v>39.59</v>
      </c>
      <c r="L239" s="50"/>
      <c r="M239" s="23" t="s">
        <v>17</v>
      </c>
      <c r="N239" s="23">
        <f t="shared" si="19"/>
        <v>0</v>
      </c>
      <c r="O239" s="15">
        <f t="shared" si="18"/>
        <v>39.59</v>
      </c>
      <c r="P239" s="24">
        <f t="shared" si="22"/>
        <v>39.59</v>
      </c>
      <c r="Q239" s="24"/>
      <c r="R239" s="24"/>
      <c r="S239" s="24"/>
    </row>
    <row r="240" s="1" customFormat="1" hidden="1" customHeight="1" spans="1:19">
      <c r="A240" s="1" t="s">
        <v>1344</v>
      </c>
      <c r="B240" s="1" t="s">
        <v>1350</v>
      </c>
      <c r="C240" s="8">
        <v>8</v>
      </c>
      <c r="D240" s="9" t="s">
        <v>938</v>
      </c>
      <c r="E240" s="9" t="s">
        <v>310</v>
      </c>
      <c r="F240" s="9" t="s">
        <v>151</v>
      </c>
      <c r="G240" s="9" t="s">
        <v>920</v>
      </c>
      <c r="H240" s="9" t="s">
        <v>115</v>
      </c>
      <c r="I240" s="9" t="s">
        <v>939</v>
      </c>
      <c r="J240" s="9" t="s">
        <v>940</v>
      </c>
      <c r="K240" s="36">
        <v>316.3462</v>
      </c>
      <c r="L240" s="8"/>
      <c r="M240" s="23" t="s">
        <v>17</v>
      </c>
      <c r="N240" s="23">
        <f t="shared" si="19"/>
        <v>0</v>
      </c>
      <c r="O240" s="15">
        <f t="shared" si="18"/>
        <v>316.3462</v>
      </c>
      <c r="P240" s="24">
        <f t="shared" si="22"/>
        <v>316.3462</v>
      </c>
      <c r="Q240" s="24"/>
      <c r="R240" s="24"/>
      <c r="S240" s="24"/>
    </row>
    <row r="241" s="1" customFormat="1" hidden="1" customHeight="1" spans="1:19">
      <c r="A241" s="1" t="s">
        <v>1344</v>
      </c>
      <c r="B241" s="1" t="s">
        <v>1350</v>
      </c>
      <c r="C241" s="8">
        <v>9</v>
      </c>
      <c r="D241" s="9" t="s">
        <v>941</v>
      </c>
      <c r="E241" s="9" t="s">
        <v>310</v>
      </c>
      <c r="F241" s="9" t="s">
        <v>136</v>
      </c>
      <c r="G241" s="9" t="s">
        <v>920</v>
      </c>
      <c r="H241" s="9" t="s">
        <v>115</v>
      </c>
      <c r="I241" s="9" t="s">
        <v>942</v>
      </c>
      <c r="J241" s="9" t="s">
        <v>943</v>
      </c>
      <c r="K241" s="36">
        <v>44.56</v>
      </c>
      <c r="L241" s="8"/>
      <c r="M241" s="23" t="s">
        <v>17</v>
      </c>
      <c r="N241" s="23">
        <f t="shared" si="19"/>
        <v>0</v>
      </c>
      <c r="O241" s="15">
        <f t="shared" si="18"/>
        <v>44.56</v>
      </c>
      <c r="P241" s="24">
        <f t="shared" si="22"/>
        <v>44.56</v>
      </c>
      <c r="Q241" s="24"/>
      <c r="R241" s="24"/>
      <c r="S241" s="24"/>
    </row>
    <row r="242" s="1" customFormat="1" hidden="1" customHeight="1" spans="1:19">
      <c r="A242" s="1" t="s">
        <v>1344</v>
      </c>
      <c r="B242" s="1" t="s">
        <v>1350</v>
      </c>
      <c r="C242" s="8">
        <v>10</v>
      </c>
      <c r="D242" s="9" t="s">
        <v>944</v>
      </c>
      <c r="E242" s="9" t="s">
        <v>310</v>
      </c>
      <c r="F242" s="9" t="s">
        <v>438</v>
      </c>
      <c r="G242" s="9" t="s">
        <v>945</v>
      </c>
      <c r="H242" s="9" t="s">
        <v>946</v>
      </c>
      <c r="I242" s="9" t="s">
        <v>947</v>
      </c>
      <c r="J242" s="9" t="s">
        <v>948</v>
      </c>
      <c r="K242" s="36">
        <v>14.9268</v>
      </c>
      <c r="L242" s="8"/>
      <c r="M242" s="23" t="s">
        <v>17</v>
      </c>
      <c r="N242" s="23">
        <f t="shared" si="19"/>
        <v>0</v>
      </c>
      <c r="O242" s="15">
        <f t="shared" si="18"/>
        <v>14.9268</v>
      </c>
      <c r="P242" s="24">
        <f t="shared" si="22"/>
        <v>14.9268</v>
      </c>
      <c r="Q242" s="24"/>
      <c r="R242" s="24"/>
      <c r="S242" s="24"/>
    </row>
    <row r="243" s="1" customFormat="1" hidden="1" customHeight="1" spans="1:19">
      <c r="A243" s="1" t="s">
        <v>1344</v>
      </c>
      <c r="B243" s="1" t="s">
        <v>1350</v>
      </c>
      <c r="C243" s="8">
        <v>11</v>
      </c>
      <c r="D243" s="9" t="s">
        <v>949</v>
      </c>
      <c r="E243" s="9" t="s">
        <v>310</v>
      </c>
      <c r="F243" s="9" t="s">
        <v>190</v>
      </c>
      <c r="G243" s="9" t="s">
        <v>950</v>
      </c>
      <c r="H243" s="9" t="s">
        <v>951</v>
      </c>
      <c r="I243" s="9" t="s">
        <v>952</v>
      </c>
      <c r="J243" s="9" t="s">
        <v>953</v>
      </c>
      <c r="K243" s="36">
        <v>46.87</v>
      </c>
      <c r="L243" s="50"/>
      <c r="M243" s="23" t="s">
        <v>17</v>
      </c>
      <c r="N243" s="23">
        <f t="shared" si="19"/>
        <v>0</v>
      </c>
      <c r="O243" s="15">
        <f t="shared" si="18"/>
        <v>46.87</v>
      </c>
      <c r="P243" s="24">
        <f t="shared" si="22"/>
        <v>46.87</v>
      </c>
      <c r="Q243" s="24"/>
      <c r="R243" s="24"/>
      <c r="S243" s="24"/>
    </row>
    <row r="244" s="1" customFormat="1" hidden="1" customHeight="1" spans="1:19">
      <c r="A244" s="1" t="s">
        <v>1344</v>
      </c>
      <c r="B244" s="1" t="s">
        <v>1350</v>
      </c>
      <c r="C244" s="8">
        <v>12</v>
      </c>
      <c r="D244" s="9" t="s">
        <v>954</v>
      </c>
      <c r="E244" s="9" t="s">
        <v>310</v>
      </c>
      <c r="F244" s="9" t="s">
        <v>955</v>
      </c>
      <c r="G244" s="9" t="s">
        <v>956</v>
      </c>
      <c r="H244" s="9" t="s">
        <v>186</v>
      </c>
      <c r="I244" s="9" t="s">
        <v>957</v>
      </c>
      <c r="J244" s="9" t="s">
        <v>958</v>
      </c>
      <c r="K244" s="36">
        <v>137.3364</v>
      </c>
      <c r="L244" s="8"/>
      <c r="M244" s="23" t="s">
        <v>17</v>
      </c>
      <c r="N244" s="23">
        <f t="shared" si="19"/>
        <v>0</v>
      </c>
      <c r="O244" s="15">
        <f t="shared" si="18"/>
        <v>137.3364</v>
      </c>
      <c r="P244" s="24">
        <f t="shared" si="22"/>
        <v>137.3364</v>
      </c>
      <c r="Q244" s="24"/>
      <c r="R244" s="24"/>
      <c r="S244" s="24"/>
    </row>
    <row r="245" s="1" customFormat="1" hidden="1" customHeight="1" spans="1:19">
      <c r="A245" s="1" t="s">
        <v>1344</v>
      </c>
      <c r="B245" s="1" t="s">
        <v>1350</v>
      </c>
      <c r="C245" s="8">
        <v>13</v>
      </c>
      <c r="D245" s="9" t="s">
        <v>959</v>
      </c>
      <c r="E245" s="9" t="s">
        <v>130</v>
      </c>
      <c r="F245" s="9" t="s">
        <v>909</v>
      </c>
      <c r="G245" s="9" t="s">
        <v>197</v>
      </c>
      <c r="H245" s="9" t="s">
        <v>269</v>
      </c>
      <c r="I245" s="9" t="s">
        <v>960</v>
      </c>
      <c r="J245" s="9" t="s">
        <v>961</v>
      </c>
      <c r="K245" s="36">
        <v>23</v>
      </c>
      <c r="L245" s="8"/>
      <c r="M245" s="23" t="s">
        <v>17</v>
      </c>
      <c r="N245" s="23">
        <f t="shared" si="19"/>
        <v>0</v>
      </c>
      <c r="O245" s="15">
        <f t="shared" si="18"/>
        <v>23</v>
      </c>
      <c r="P245" s="24">
        <f t="shared" si="22"/>
        <v>23</v>
      </c>
      <c r="Q245" s="24"/>
      <c r="R245" s="24"/>
      <c r="S245" s="24"/>
    </row>
    <row r="246" s="1" customFormat="1" hidden="1" customHeight="1" spans="1:19">
      <c r="A246" s="1" t="s">
        <v>1344</v>
      </c>
      <c r="B246" s="1" t="s">
        <v>1350</v>
      </c>
      <c r="C246" s="8">
        <v>14</v>
      </c>
      <c r="D246" s="9" t="s">
        <v>962</v>
      </c>
      <c r="E246" s="9" t="s">
        <v>130</v>
      </c>
      <c r="F246" s="9" t="s">
        <v>963</v>
      </c>
      <c r="G246" s="9" t="s">
        <v>268</v>
      </c>
      <c r="H246" s="9" t="s">
        <v>269</v>
      </c>
      <c r="I246" s="9" t="s">
        <v>964</v>
      </c>
      <c r="J246" s="9" t="s">
        <v>965</v>
      </c>
      <c r="K246" s="36">
        <v>90</v>
      </c>
      <c r="L246" s="8"/>
      <c r="M246" s="23" t="s">
        <v>17</v>
      </c>
      <c r="N246" s="23">
        <f t="shared" si="19"/>
        <v>0</v>
      </c>
      <c r="O246" s="15">
        <f t="shared" si="18"/>
        <v>90</v>
      </c>
      <c r="P246" s="24">
        <f t="shared" si="22"/>
        <v>90</v>
      </c>
      <c r="Q246" s="24"/>
      <c r="R246" s="24"/>
      <c r="S246" s="24"/>
    </row>
    <row r="247" s="1" customFormat="1" hidden="1" customHeight="1" spans="1:19">
      <c r="A247" s="1" t="s">
        <v>1344</v>
      </c>
      <c r="B247" s="1" t="s">
        <v>1350</v>
      </c>
      <c r="C247" s="8">
        <v>15</v>
      </c>
      <c r="D247" s="9" t="s">
        <v>966</v>
      </c>
      <c r="E247" s="9" t="s">
        <v>135</v>
      </c>
      <c r="F247" s="9" t="s">
        <v>136</v>
      </c>
      <c r="G247" s="9" t="s">
        <v>967</v>
      </c>
      <c r="H247" s="9" t="s">
        <v>186</v>
      </c>
      <c r="I247" s="9" t="s">
        <v>968</v>
      </c>
      <c r="J247" s="9" t="s">
        <v>969</v>
      </c>
      <c r="K247" s="36">
        <v>74.83</v>
      </c>
      <c r="L247" s="8"/>
      <c r="M247" s="23" t="s">
        <v>17</v>
      </c>
      <c r="N247" s="23">
        <f t="shared" si="19"/>
        <v>0</v>
      </c>
      <c r="O247" s="15">
        <f t="shared" si="18"/>
        <v>74.83</v>
      </c>
      <c r="P247" s="24">
        <f t="shared" si="22"/>
        <v>74.83</v>
      </c>
      <c r="Q247" s="24"/>
      <c r="R247" s="24"/>
      <c r="S247" s="24"/>
    </row>
    <row r="248" s="1" customFormat="1" hidden="1" customHeight="1" spans="1:19">
      <c r="A248" s="1" t="s">
        <v>1344</v>
      </c>
      <c r="B248" s="1" t="s">
        <v>1351</v>
      </c>
      <c r="C248" s="25" t="s">
        <v>533</v>
      </c>
      <c r="D248" s="8" t="s">
        <v>971</v>
      </c>
      <c r="E248" s="8" t="s">
        <v>144</v>
      </c>
      <c r="F248" s="8" t="s">
        <v>70</v>
      </c>
      <c r="G248" s="42" t="s">
        <v>114</v>
      </c>
      <c r="H248" s="42" t="s">
        <v>115</v>
      </c>
      <c r="I248" s="31" t="s">
        <v>972</v>
      </c>
      <c r="J248" s="8" t="s">
        <v>973</v>
      </c>
      <c r="K248" s="40">
        <v>248.685495</v>
      </c>
      <c r="L248" s="37"/>
      <c r="M248" s="49" t="s">
        <v>283</v>
      </c>
      <c r="N248" s="23">
        <f t="shared" si="19"/>
        <v>0</v>
      </c>
      <c r="O248" s="15">
        <f t="shared" si="18"/>
        <v>248.685495</v>
      </c>
      <c r="P248" s="24"/>
      <c r="Q248" s="24"/>
      <c r="R248" s="24">
        <f>K248</f>
        <v>248.685495</v>
      </c>
      <c r="S248" s="24"/>
    </row>
    <row r="249" s="1" customFormat="1" hidden="1" customHeight="1" spans="1:19">
      <c r="A249" s="1" t="s">
        <v>1344</v>
      </c>
      <c r="B249" s="1" t="s">
        <v>1351</v>
      </c>
      <c r="C249" s="25" t="s">
        <v>525</v>
      </c>
      <c r="D249" s="42" t="s">
        <v>974</v>
      </c>
      <c r="E249" s="44" t="s">
        <v>975</v>
      </c>
      <c r="F249" s="44" t="s">
        <v>144</v>
      </c>
      <c r="G249" s="9" t="s">
        <v>976</v>
      </c>
      <c r="H249" s="9" t="s">
        <v>186</v>
      </c>
      <c r="I249" s="9" t="s">
        <v>977</v>
      </c>
      <c r="J249" s="25"/>
      <c r="K249" s="47">
        <v>10</v>
      </c>
      <c r="L249" s="37"/>
      <c r="M249" s="38" t="s">
        <v>18</v>
      </c>
      <c r="N249" s="23">
        <f t="shared" si="19"/>
        <v>0</v>
      </c>
      <c r="O249" s="15">
        <f t="shared" si="18"/>
        <v>10</v>
      </c>
      <c r="P249" s="24"/>
      <c r="Q249" s="24">
        <f>K249</f>
        <v>10</v>
      </c>
      <c r="R249" s="24"/>
      <c r="S249" s="24"/>
    </row>
    <row r="250" s="1" customFormat="1" hidden="1" customHeight="1" spans="1:19">
      <c r="A250" s="1" t="s">
        <v>1352</v>
      </c>
      <c r="B250" s="1" t="s">
        <v>1352</v>
      </c>
      <c r="C250" s="8">
        <v>1</v>
      </c>
      <c r="D250" s="45" t="s">
        <v>981</v>
      </c>
      <c r="E250" s="45" t="s">
        <v>982</v>
      </c>
      <c r="F250" s="45" t="s">
        <v>983</v>
      </c>
      <c r="G250" s="45" t="s">
        <v>180</v>
      </c>
      <c r="H250" s="45" t="s">
        <v>186</v>
      </c>
      <c r="I250" s="45" t="s">
        <v>984</v>
      </c>
      <c r="J250" s="45">
        <v>0</v>
      </c>
      <c r="K250" s="51">
        <v>10.96</v>
      </c>
      <c r="L250" s="52"/>
      <c r="M250" s="53" t="s">
        <v>17</v>
      </c>
      <c r="N250" s="23">
        <f t="shared" si="19"/>
        <v>0</v>
      </c>
      <c r="O250" s="15">
        <f t="shared" si="18"/>
        <v>10.96</v>
      </c>
      <c r="P250" s="24">
        <f t="shared" ref="P250:P278" si="23">K250</f>
        <v>10.96</v>
      </c>
      <c r="Q250" s="24"/>
      <c r="R250" s="24"/>
      <c r="S250" s="24"/>
    </row>
    <row r="251" s="1" customFormat="1" hidden="1" customHeight="1" spans="1:19">
      <c r="A251" s="1" t="s">
        <v>1352</v>
      </c>
      <c r="B251" s="1" t="s">
        <v>1352</v>
      </c>
      <c r="C251" s="8">
        <v>2</v>
      </c>
      <c r="D251" s="45" t="s">
        <v>986</v>
      </c>
      <c r="E251" s="46" t="s">
        <v>982</v>
      </c>
      <c r="F251" s="46" t="s">
        <v>273</v>
      </c>
      <c r="G251" s="46" t="s">
        <v>240</v>
      </c>
      <c r="H251" s="46" t="s">
        <v>115</v>
      </c>
      <c r="I251" s="46" t="s">
        <v>987</v>
      </c>
      <c r="J251" s="46">
        <v>0</v>
      </c>
      <c r="K251" s="51">
        <v>2.2092</v>
      </c>
      <c r="L251" s="52"/>
      <c r="M251" s="53" t="s">
        <v>1353</v>
      </c>
      <c r="N251" s="23">
        <f t="shared" si="19"/>
        <v>0</v>
      </c>
      <c r="O251" s="15">
        <f t="shared" si="18"/>
        <v>2.2092</v>
      </c>
      <c r="P251" s="24">
        <v>1.3892</v>
      </c>
      <c r="Q251" s="24"/>
      <c r="R251" s="24">
        <v>0.82</v>
      </c>
      <c r="S251" s="24"/>
    </row>
    <row r="252" s="1" customFormat="1" hidden="1" customHeight="1" spans="1:19">
      <c r="A252" s="1" t="s">
        <v>1352</v>
      </c>
      <c r="B252" s="1" t="s">
        <v>1352</v>
      </c>
      <c r="C252" s="8">
        <v>3</v>
      </c>
      <c r="D252" s="45" t="s">
        <v>990</v>
      </c>
      <c r="E252" s="45" t="s">
        <v>982</v>
      </c>
      <c r="F252" s="45" t="s">
        <v>242</v>
      </c>
      <c r="G252" s="45" t="s">
        <v>991</v>
      </c>
      <c r="H252" s="45" t="s">
        <v>992</v>
      </c>
      <c r="I252" s="45" t="s">
        <v>993</v>
      </c>
      <c r="J252" s="45" t="s">
        <v>994</v>
      </c>
      <c r="K252" s="51">
        <v>122.66</v>
      </c>
      <c r="L252" s="52"/>
      <c r="M252" s="53" t="s">
        <v>17</v>
      </c>
      <c r="N252" s="23">
        <f t="shared" si="19"/>
        <v>0</v>
      </c>
      <c r="O252" s="15">
        <f t="shared" si="18"/>
        <v>122.66</v>
      </c>
      <c r="P252" s="24">
        <f t="shared" si="23"/>
        <v>122.66</v>
      </c>
      <c r="Q252" s="24"/>
      <c r="R252" s="24"/>
      <c r="S252" s="24"/>
    </row>
    <row r="253" s="1" customFormat="1" hidden="1" customHeight="1" spans="1:19">
      <c r="A253" s="1" t="s">
        <v>1352</v>
      </c>
      <c r="B253" s="1" t="s">
        <v>1352</v>
      </c>
      <c r="C253" s="8">
        <v>4</v>
      </c>
      <c r="D253" s="45" t="s">
        <v>995</v>
      </c>
      <c r="E253" s="45" t="s">
        <v>982</v>
      </c>
      <c r="F253" s="45" t="s">
        <v>247</v>
      </c>
      <c r="G253" s="45" t="s">
        <v>114</v>
      </c>
      <c r="H253" s="45" t="s">
        <v>115</v>
      </c>
      <c r="I253" s="45" t="s">
        <v>996</v>
      </c>
      <c r="J253" s="45" t="s">
        <v>997</v>
      </c>
      <c r="K253" s="51">
        <v>47.9607</v>
      </c>
      <c r="L253" s="52"/>
      <c r="M253" s="53" t="s">
        <v>17</v>
      </c>
      <c r="N253" s="23">
        <f t="shared" si="19"/>
        <v>0</v>
      </c>
      <c r="O253" s="15">
        <f t="shared" si="18"/>
        <v>47.9607</v>
      </c>
      <c r="P253" s="24">
        <f t="shared" si="23"/>
        <v>47.9607</v>
      </c>
      <c r="Q253" s="24"/>
      <c r="R253" s="24"/>
      <c r="S253" s="24"/>
    </row>
    <row r="254" s="1" customFormat="1" hidden="1" customHeight="1" spans="1:19">
      <c r="A254" s="1" t="s">
        <v>1352</v>
      </c>
      <c r="B254" s="1" t="s">
        <v>1352</v>
      </c>
      <c r="C254" s="8">
        <v>5</v>
      </c>
      <c r="D254" s="45" t="s">
        <v>998</v>
      </c>
      <c r="E254" s="45" t="s">
        <v>982</v>
      </c>
      <c r="F254" s="45" t="s">
        <v>559</v>
      </c>
      <c r="G254" s="45" t="s">
        <v>214</v>
      </c>
      <c r="H254" s="45" t="s">
        <v>186</v>
      </c>
      <c r="I254" s="45" t="s">
        <v>999</v>
      </c>
      <c r="J254" s="45" t="s">
        <v>1000</v>
      </c>
      <c r="K254" s="51">
        <v>28.15</v>
      </c>
      <c r="L254" s="52"/>
      <c r="M254" s="53" t="s">
        <v>17</v>
      </c>
      <c r="N254" s="23">
        <f t="shared" si="19"/>
        <v>0</v>
      </c>
      <c r="O254" s="15">
        <f t="shared" ref="O254:O317" si="24">SUM(P254:S254)</f>
        <v>28.15</v>
      </c>
      <c r="P254" s="24">
        <f t="shared" si="23"/>
        <v>28.15</v>
      </c>
      <c r="Q254" s="24"/>
      <c r="R254" s="24"/>
      <c r="S254" s="24"/>
    </row>
    <row r="255" s="1" customFormat="1" hidden="1" customHeight="1" spans="1:19">
      <c r="A255" s="1" t="s">
        <v>1352</v>
      </c>
      <c r="B255" s="1" t="s">
        <v>1352</v>
      </c>
      <c r="C255" s="8">
        <v>6</v>
      </c>
      <c r="D255" s="45" t="s">
        <v>1001</v>
      </c>
      <c r="E255" s="45" t="s">
        <v>982</v>
      </c>
      <c r="F255" s="45" t="s">
        <v>1002</v>
      </c>
      <c r="G255" s="45" t="s">
        <v>240</v>
      </c>
      <c r="H255" s="45" t="s">
        <v>115</v>
      </c>
      <c r="I255" s="45" t="s">
        <v>1003</v>
      </c>
      <c r="J255" s="45" t="s">
        <v>1004</v>
      </c>
      <c r="K255" s="51">
        <v>20.48</v>
      </c>
      <c r="L255" s="52"/>
      <c r="M255" s="53" t="s">
        <v>17</v>
      </c>
      <c r="N255" s="23">
        <f t="shared" ref="N255:N318" si="25">K255-O255</f>
        <v>0</v>
      </c>
      <c r="O255" s="15">
        <f t="shared" si="24"/>
        <v>20.48</v>
      </c>
      <c r="P255" s="24">
        <f t="shared" si="23"/>
        <v>20.48</v>
      </c>
      <c r="Q255" s="24"/>
      <c r="R255" s="24"/>
      <c r="S255" s="24"/>
    </row>
    <row r="256" s="1" customFormat="1" hidden="1" customHeight="1" spans="1:19">
      <c r="A256" s="1" t="s">
        <v>1352</v>
      </c>
      <c r="B256" s="1" t="s">
        <v>1352</v>
      </c>
      <c r="C256" s="8">
        <v>7</v>
      </c>
      <c r="D256" s="45" t="s">
        <v>1005</v>
      </c>
      <c r="E256" s="45" t="s">
        <v>982</v>
      </c>
      <c r="F256" s="45" t="s">
        <v>694</v>
      </c>
      <c r="G256" s="45" t="s">
        <v>240</v>
      </c>
      <c r="H256" s="45" t="s">
        <v>115</v>
      </c>
      <c r="I256" s="45" t="s">
        <v>1006</v>
      </c>
      <c r="J256" s="45" t="s">
        <v>1007</v>
      </c>
      <c r="K256" s="51">
        <v>4.27</v>
      </c>
      <c r="L256" s="52"/>
      <c r="M256" s="53" t="s">
        <v>17</v>
      </c>
      <c r="N256" s="23">
        <f t="shared" si="25"/>
        <v>0</v>
      </c>
      <c r="O256" s="15">
        <f t="shared" si="24"/>
        <v>4.27</v>
      </c>
      <c r="P256" s="24">
        <f t="shared" si="23"/>
        <v>4.27</v>
      </c>
      <c r="Q256" s="24"/>
      <c r="R256" s="24"/>
      <c r="S256" s="24"/>
    </row>
    <row r="257" s="1" customFormat="1" hidden="1" customHeight="1" spans="1:19">
      <c r="A257" s="1" t="s">
        <v>1352</v>
      </c>
      <c r="B257" s="1" t="s">
        <v>1352</v>
      </c>
      <c r="C257" s="8">
        <v>8</v>
      </c>
      <c r="D257" s="45" t="s">
        <v>1008</v>
      </c>
      <c r="E257" s="45" t="s">
        <v>982</v>
      </c>
      <c r="F257" s="45" t="s">
        <v>578</v>
      </c>
      <c r="G257" s="45" t="s">
        <v>114</v>
      </c>
      <c r="H257" s="45" t="s">
        <v>186</v>
      </c>
      <c r="I257" s="45" t="s">
        <v>1009</v>
      </c>
      <c r="J257" s="45" t="s">
        <v>1010</v>
      </c>
      <c r="K257" s="51">
        <v>21.22</v>
      </c>
      <c r="L257" s="52"/>
      <c r="M257" s="53" t="s">
        <v>17</v>
      </c>
      <c r="N257" s="23">
        <f t="shared" si="25"/>
        <v>0</v>
      </c>
      <c r="O257" s="15">
        <f t="shared" si="24"/>
        <v>21.22</v>
      </c>
      <c r="P257" s="24">
        <f t="shared" si="23"/>
        <v>21.22</v>
      </c>
      <c r="Q257" s="24"/>
      <c r="R257" s="24"/>
      <c r="S257" s="24"/>
    </row>
    <row r="258" s="1" customFormat="1" hidden="1" customHeight="1" spans="1:19">
      <c r="A258" s="1" t="s">
        <v>1352</v>
      </c>
      <c r="B258" s="1" t="s">
        <v>1352</v>
      </c>
      <c r="C258" s="8">
        <v>9</v>
      </c>
      <c r="D258" s="45" t="s">
        <v>1011</v>
      </c>
      <c r="E258" s="45" t="s">
        <v>982</v>
      </c>
      <c r="F258" s="45" t="s">
        <v>723</v>
      </c>
      <c r="G258" s="45" t="s">
        <v>1012</v>
      </c>
      <c r="H258" s="45" t="s">
        <v>357</v>
      </c>
      <c r="I258" s="45" t="s">
        <v>1013</v>
      </c>
      <c r="J258" s="45" t="s">
        <v>1014</v>
      </c>
      <c r="K258" s="51">
        <v>8.51</v>
      </c>
      <c r="L258" s="52"/>
      <c r="M258" s="53" t="s">
        <v>17</v>
      </c>
      <c r="N258" s="23">
        <f t="shared" si="25"/>
        <v>0</v>
      </c>
      <c r="O258" s="15">
        <f t="shared" si="24"/>
        <v>8.51</v>
      </c>
      <c r="P258" s="24">
        <f t="shared" si="23"/>
        <v>8.51</v>
      </c>
      <c r="Q258" s="24"/>
      <c r="R258" s="24"/>
      <c r="S258" s="24"/>
    </row>
    <row r="259" s="1" customFormat="1" hidden="1" customHeight="1" spans="1:19">
      <c r="A259" s="1" t="s">
        <v>1352</v>
      </c>
      <c r="B259" s="1" t="s">
        <v>1352</v>
      </c>
      <c r="C259" s="8">
        <v>10</v>
      </c>
      <c r="D259" s="45" t="s">
        <v>1015</v>
      </c>
      <c r="E259" s="45" t="s">
        <v>982</v>
      </c>
      <c r="F259" s="45" t="s">
        <v>1016</v>
      </c>
      <c r="G259" s="45" t="s">
        <v>1012</v>
      </c>
      <c r="H259" s="45" t="s">
        <v>1017</v>
      </c>
      <c r="I259" s="45" t="s">
        <v>1018</v>
      </c>
      <c r="J259" s="45" t="s">
        <v>1019</v>
      </c>
      <c r="K259" s="51">
        <v>56.8601</v>
      </c>
      <c r="L259" s="52"/>
      <c r="M259" s="53" t="s">
        <v>17</v>
      </c>
      <c r="N259" s="23">
        <f t="shared" si="25"/>
        <v>0</v>
      </c>
      <c r="O259" s="15">
        <f t="shared" si="24"/>
        <v>56.8601</v>
      </c>
      <c r="P259" s="24">
        <f t="shared" si="23"/>
        <v>56.8601</v>
      </c>
      <c r="Q259" s="24"/>
      <c r="R259" s="24"/>
      <c r="S259" s="24"/>
    </row>
    <row r="260" s="1" customFormat="1" hidden="1" customHeight="1" spans="1:19">
      <c r="A260" s="1" t="s">
        <v>1352</v>
      </c>
      <c r="B260" s="1" t="s">
        <v>1352</v>
      </c>
      <c r="C260" s="8">
        <v>11</v>
      </c>
      <c r="D260" s="45" t="s">
        <v>1020</v>
      </c>
      <c r="E260" s="45" t="s">
        <v>982</v>
      </c>
      <c r="F260" s="45" t="s">
        <v>339</v>
      </c>
      <c r="G260" s="45" t="s">
        <v>214</v>
      </c>
      <c r="H260" s="45" t="s">
        <v>269</v>
      </c>
      <c r="I260" s="45" t="s">
        <v>1021</v>
      </c>
      <c r="J260" s="45" t="s">
        <v>1022</v>
      </c>
      <c r="K260" s="51">
        <v>37</v>
      </c>
      <c r="L260" s="52"/>
      <c r="M260" s="53" t="s">
        <v>17</v>
      </c>
      <c r="N260" s="23">
        <f t="shared" si="25"/>
        <v>0</v>
      </c>
      <c r="O260" s="15">
        <f t="shared" si="24"/>
        <v>37</v>
      </c>
      <c r="P260" s="24">
        <f t="shared" si="23"/>
        <v>37</v>
      </c>
      <c r="Q260" s="24"/>
      <c r="R260" s="24"/>
      <c r="S260" s="24"/>
    </row>
    <row r="261" s="1" customFormat="1" hidden="1" customHeight="1" spans="1:19">
      <c r="A261" s="1" t="s">
        <v>1352</v>
      </c>
      <c r="B261" s="1" t="s">
        <v>1352</v>
      </c>
      <c r="C261" s="8">
        <v>12</v>
      </c>
      <c r="D261" s="45" t="s">
        <v>1023</v>
      </c>
      <c r="E261" s="45" t="s">
        <v>982</v>
      </c>
      <c r="F261" s="45" t="s">
        <v>484</v>
      </c>
      <c r="G261" s="45" t="s">
        <v>240</v>
      </c>
      <c r="H261" s="45" t="s">
        <v>115</v>
      </c>
      <c r="I261" s="45" t="s">
        <v>1024</v>
      </c>
      <c r="J261" s="45" t="s">
        <v>1025</v>
      </c>
      <c r="K261" s="51">
        <v>55.05</v>
      </c>
      <c r="L261" s="52"/>
      <c r="M261" s="53" t="s">
        <v>17</v>
      </c>
      <c r="N261" s="23">
        <f t="shared" si="25"/>
        <v>0</v>
      </c>
      <c r="O261" s="15">
        <f t="shared" si="24"/>
        <v>55.05</v>
      </c>
      <c r="P261" s="24">
        <f t="shared" si="23"/>
        <v>55.05</v>
      </c>
      <c r="Q261" s="24"/>
      <c r="R261" s="24"/>
      <c r="S261" s="24"/>
    </row>
    <row r="262" s="1" customFormat="1" hidden="1" customHeight="1" spans="1:19">
      <c r="A262" s="1" t="s">
        <v>1352</v>
      </c>
      <c r="B262" s="1" t="s">
        <v>1352</v>
      </c>
      <c r="C262" s="8">
        <v>13</v>
      </c>
      <c r="D262" s="45" t="s">
        <v>1026</v>
      </c>
      <c r="E262" s="45" t="s">
        <v>982</v>
      </c>
      <c r="F262" s="45" t="s">
        <v>162</v>
      </c>
      <c r="G262" s="45" t="s">
        <v>1027</v>
      </c>
      <c r="H262" s="45" t="s">
        <v>992</v>
      </c>
      <c r="I262" s="45" t="s">
        <v>1028</v>
      </c>
      <c r="J262" s="45" t="s">
        <v>1029</v>
      </c>
      <c r="K262" s="51">
        <v>13.55</v>
      </c>
      <c r="L262" s="52"/>
      <c r="M262" s="53" t="s">
        <v>17</v>
      </c>
      <c r="N262" s="23">
        <f t="shared" si="25"/>
        <v>0</v>
      </c>
      <c r="O262" s="15">
        <f t="shared" si="24"/>
        <v>13.55</v>
      </c>
      <c r="P262" s="24">
        <f t="shared" si="23"/>
        <v>13.55</v>
      </c>
      <c r="Q262" s="24"/>
      <c r="R262" s="24"/>
      <c r="S262" s="24"/>
    </row>
    <row r="263" s="1" customFormat="1" hidden="1" customHeight="1" spans="1:19">
      <c r="A263" s="1" t="s">
        <v>1352</v>
      </c>
      <c r="B263" s="1" t="s">
        <v>1352</v>
      </c>
      <c r="C263" s="8">
        <v>14</v>
      </c>
      <c r="D263" s="45" t="s">
        <v>1030</v>
      </c>
      <c r="E263" s="45" t="s">
        <v>982</v>
      </c>
      <c r="F263" s="45" t="s">
        <v>1031</v>
      </c>
      <c r="G263" s="45" t="s">
        <v>197</v>
      </c>
      <c r="H263" s="45" t="s">
        <v>329</v>
      </c>
      <c r="I263" s="45" t="s">
        <v>1032</v>
      </c>
      <c r="J263" s="45" t="s">
        <v>1033</v>
      </c>
      <c r="K263" s="51">
        <v>18.06</v>
      </c>
      <c r="L263" s="52"/>
      <c r="M263" s="53" t="s">
        <v>17</v>
      </c>
      <c r="N263" s="23">
        <f t="shared" si="25"/>
        <v>0</v>
      </c>
      <c r="O263" s="15">
        <f t="shared" si="24"/>
        <v>18.06</v>
      </c>
      <c r="P263" s="24">
        <f t="shared" si="23"/>
        <v>18.06</v>
      </c>
      <c r="Q263" s="24"/>
      <c r="R263" s="24"/>
      <c r="S263" s="24"/>
    </row>
    <row r="264" s="1" customFormat="1" hidden="1" customHeight="1" spans="1:19">
      <c r="A264" s="1" t="s">
        <v>1352</v>
      </c>
      <c r="B264" s="1" t="s">
        <v>1352</v>
      </c>
      <c r="C264" s="8">
        <v>15</v>
      </c>
      <c r="D264" s="45" t="s">
        <v>1034</v>
      </c>
      <c r="E264" s="45" t="s">
        <v>982</v>
      </c>
      <c r="F264" s="45" t="s">
        <v>402</v>
      </c>
      <c r="G264" s="45" t="s">
        <v>197</v>
      </c>
      <c r="H264" s="45" t="s">
        <v>403</v>
      </c>
      <c r="I264" s="45" t="s">
        <v>1035</v>
      </c>
      <c r="J264" s="45" t="s">
        <v>1036</v>
      </c>
      <c r="K264" s="51">
        <v>20.97</v>
      </c>
      <c r="L264" s="52"/>
      <c r="M264" s="53" t="s">
        <v>17</v>
      </c>
      <c r="N264" s="23">
        <f t="shared" si="25"/>
        <v>0</v>
      </c>
      <c r="O264" s="15">
        <f t="shared" si="24"/>
        <v>20.97</v>
      </c>
      <c r="P264" s="24">
        <f t="shared" si="23"/>
        <v>20.97</v>
      </c>
      <c r="Q264" s="24"/>
      <c r="R264" s="24"/>
      <c r="S264" s="24"/>
    </row>
    <row r="265" s="1" customFormat="1" hidden="1" customHeight="1" spans="1:19">
      <c r="A265" s="1" t="s">
        <v>1352</v>
      </c>
      <c r="B265" s="1" t="s">
        <v>1352</v>
      </c>
      <c r="C265" s="8">
        <v>16</v>
      </c>
      <c r="D265" s="45" t="s">
        <v>1037</v>
      </c>
      <c r="E265" s="45" t="s">
        <v>982</v>
      </c>
      <c r="F265" s="45" t="s">
        <v>1038</v>
      </c>
      <c r="G265" s="45" t="s">
        <v>114</v>
      </c>
      <c r="H265" s="45" t="s">
        <v>186</v>
      </c>
      <c r="I265" s="45" t="s">
        <v>1039</v>
      </c>
      <c r="J265" s="45" t="s">
        <v>1040</v>
      </c>
      <c r="K265" s="51">
        <v>9.39</v>
      </c>
      <c r="L265" s="52"/>
      <c r="M265" s="53" t="s">
        <v>17</v>
      </c>
      <c r="N265" s="23">
        <f t="shared" si="25"/>
        <v>0</v>
      </c>
      <c r="O265" s="15">
        <f t="shared" si="24"/>
        <v>9.39</v>
      </c>
      <c r="P265" s="24">
        <f t="shared" si="23"/>
        <v>9.39</v>
      </c>
      <c r="Q265" s="24"/>
      <c r="R265" s="24"/>
      <c r="S265" s="24"/>
    </row>
    <row r="266" s="1" customFormat="1" hidden="1" customHeight="1" spans="1:19">
      <c r="A266" s="1" t="s">
        <v>1352</v>
      </c>
      <c r="B266" s="1" t="s">
        <v>1352</v>
      </c>
      <c r="C266" s="8">
        <v>17</v>
      </c>
      <c r="D266" s="45" t="s">
        <v>1041</v>
      </c>
      <c r="E266" s="45" t="s">
        <v>982</v>
      </c>
      <c r="F266" s="45" t="s">
        <v>1042</v>
      </c>
      <c r="G266" s="45" t="s">
        <v>114</v>
      </c>
      <c r="H266" s="45" t="s">
        <v>186</v>
      </c>
      <c r="I266" s="45" t="s">
        <v>1043</v>
      </c>
      <c r="J266" s="45" t="s">
        <v>1044</v>
      </c>
      <c r="K266" s="51">
        <v>32.48</v>
      </c>
      <c r="L266" s="52"/>
      <c r="M266" s="53" t="s">
        <v>17</v>
      </c>
      <c r="N266" s="23">
        <f t="shared" si="25"/>
        <v>0</v>
      </c>
      <c r="O266" s="15">
        <f t="shared" si="24"/>
        <v>32.48</v>
      </c>
      <c r="P266" s="24">
        <f t="shared" si="23"/>
        <v>32.48</v>
      </c>
      <c r="Q266" s="24"/>
      <c r="R266" s="24"/>
      <c r="S266" s="24"/>
    </row>
    <row r="267" s="1" customFormat="1" hidden="1" customHeight="1" spans="1:19">
      <c r="A267" s="1" t="s">
        <v>1352</v>
      </c>
      <c r="B267" s="1" t="s">
        <v>1352</v>
      </c>
      <c r="C267" s="8">
        <v>18</v>
      </c>
      <c r="D267" s="45" t="s">
        <v>1045</v>
      </c>
      <c r="E267" s="45" t="s">
        <v>982</v>
      </c>
      <c r="F267" s="45" t="s">
        <v>432</v>
      </c>
      <c r="G267" s="45" t="s">
        <v>114</v>
      </c>
      <c r="H267" s="45" t="s">
        <v>186</v>
      </c>
      <c r="I267" s="45" t="s">
        <v>1046</v>
      </c>
      <c r="J267" s="45" t="s">
        <v>1047</v>
      </c>
      <c r="K267" s="51">
        <v>8.0185</v>
      </c>
      <c r="L267" s="52"/>
      <c r="M267" s="53" t="s">
        <v>17</v>
      </c>
      <c r="N267" s="23">
        <f t="shared" si="25"/>
        <v>0</v>
      </c>
      <c r="O267" s="15">
        <f t="shared" si="24"/>
        <v>8.0185</v>
      </c>
      <c r="P267" s="24">
        <f t="shared" si="23"/>
        <v>8.0185</v>
      </c>
      <c r="Q267" s="24"/>
      <c r="R267" s="24"/>
      <c r="S267" s="24"/>
    </row>
    <row r="268" s="1" customFormat="1" hidden="1" customHeight="1" spans="1:19">
      <c r="A268" s="1" t="s">
        <v>1352</v>
      </c>
      <c r="B268" s="1" t="s">
        <v>1352</v>
      </c>
      <c r="C268" s="8">
        <v>19</v>
      </c>
      <c r="D268" s="45" t="s">
        <v>1048</v>
      </c>
      <c r="E268" s="45" t="s">
        <v>982</v>
      </c>
      <c r="F268" s="45" t="s">
        <v>1049</v>
      </c>
      <c r="G268" s="45" t="s">
        <v>180</v>
      </c>
      <c r="H268" s="45" t="s">
        <v>409</v>
      </c>
      <c r="I268" s="45" t="s">
        <v>1050</v>
      </c>
      <c r="J268" s="45" t="s">
        <v>1051</v>
      </c>
      <c r="K268" s="51">
        <v>8.85</v>
      </c>
      <c r="L268" s="52"/>
      <c r="M268" s="53" t="s">
        <v>17</v>
      </c>
      <c r="N268" s="23">
        <f t="shared" si="25"/>
        <v>0</v>
      </c>
      <c r="O268" s="15">
        <f t="shared" si="24"/>
        <v>8.85</v>
      </c>
      <c r="P268" s="24">
        <f t="shared" si="23"/>
        <v>8.85</v>
      </c>
      <c r="Q268" s="24"/>
      <c r="R268" s="24"/>
      <c r="S268" s="24"/>
    </row>
    <row r="269" s="1" customFormat="1" hidden="1" customHeight="1" spans="1:19">
      <c r="A269" s="1" t="s">
        <v>1352</v>
      </c>
      <c r="B269" s="1" t="s">
        <v>1352</v>
      </c>
      <c r="C269" s="8">
        <v>20</v>
      </c>
      <c r="D269" s="45" t="s">
        <v>1052</v>
      </c>
      <c r="E269" s="45" t="s">
        <v>982</v>
      </c>
      <c r="F269" s="45" t="s">
        <v>402</v>
      </c>
      <c r="G269" s="45" t="s">
        <v>180</v>
      </c>
      <c r="H269" s="45" t="s">
        <v>409</v>
      </c>
      <c r="I269" s="45" t="s">
        <v>1053</v>
      </c>
      <c r="J269" s="45" t="s">
        <v>1054</v>
      </c>
      <c r="K269" s="51">
        <v>21.27</v>
      </c>
      <c r="L269" s="52"/>
      <c r="M269" s="53" t="s">
        <v>17</v>
      </c>
      <c r="N269" s="23">
        <f t="shared" si="25"/>
        <v>0</v>
      </c>
      <c r="O269" s="15">
        <f t="shared" si="24"/>
        <v>21.27</v>
      </c>
      <c r="P269" s="24">
        <f t="shared" si="23"/>
        <v>21.27</v>
      </c>
      <c r="Q269" s="24"/>
      <c r="R269" s="24"/>
      <c r="S269" s="24"/>
    </row>
    <row r="270" s="1" customFormat="1" hidden="1" customHeight="1" spans="1:19">
      <c r="A270" s="1" t="s">
        <v>1352</v>
      </c>
      <c r="B270" s="1" t="s">
        <v>1352</v>
      </c>
      <c r="C270" s="8">
        <v>21</v>
      </c>
      <c r="D270" s="45" t="s">
        <v>1055</v>
      </c>
      <c r="E270" s="45" t="s">
        <v>982</v>
      </c>
      <c r="F270" s="45" t="s">
        <v>1056</v>
      </c>
      <c r="G270" s="45" t="s">
        <v>1057</v>
      </c>
      <c r="H270" s="45" t="s">
        <v>232</v>
      </c>
      <c r="I270" s="45" t="s">
        <v>1058</v>
      </c>
      <c r="J270" s="45" t="s">
        <v>1059</v>
      </c>
      <c r="K270" s="51">
        <v>227.4491</v>
      </c>
      <c r="L270" s="52"/>
      <c r="M270" s="53" t="s">
        <v>17</v>
      </c>
      <c r="N270" s="23">
        <f t="shared" si="25"/>
        <v>0</v>
      </c>
      <c r="O270" s="15">
        <f t="shared" si="24"/>
        <v>227.4491</v>
      </c>
      <c r="P270" s="24">
        <f t="shared" si="23"/>
        <v>227.4491</v>
      </c>
      <c r="Q270" s="24"/>
      <c r="R270" s="24"/>
      <c r="S270" s="24"/>
    </row>
    <row r="271" s="1" customFormat="1" hidden="1" customHeight="1" spans="1:19">
      <c r="A271" s="1" t="s">
        <v>1352</v>
      </c>
      <c r="B271" s="1" t="s">
        <v>1352</v>
      </c>
      <c r="C271" s="8">
        <v>22</v>
      </c>
      <c r="D271" s="45" t="s">
        <v>1060</v>
      </c>
      <c r="E271" s="45" t="s">
        <v>982</v>
      </c>
      <c r="F271" s="45" t="s">
        <v>185</v>
      </c>
      <c r="G271" s="45" t="s">
        <v>681</v>
      </c>
      <c r="H271" s="45" t="s">
        <v>1061</v>
      </c>
      <c r="I271" s="45" t="s">
        <v>1062</v>
      </c>
      <c r="J271" s="45">
        <v>0</v>
      </c>
      <c r="K271" s="51">
        <v>10.15</v>
      </c>
      <c r="L271" s="52"/>
      <c r="M271" s="53" t="s">
        <v>17</v>
      </c>
      <c r="N271" s="23">
        <f t="shared" si="25"/>
        <v>0</v>
      </c>
      <c r="O271" s="15">
        <f t="shared" si="24"/>
        <v>10.15</v>
      </c>
      <c r="P271" s="24">
        <f t="shared" si="23"/>
        <v>10.15</v>
      </c>
      <c r="Q271" s="24"/>
      <c r="R271" s="24"/>
      <c r="S271" s="24"/>
    </row>
    <row r="272" s="1" customFormat="1" hidden="1" customHeight="1" spans="1:19">
      <c r="A272" s="1" t="s">
        <v>1352</v>
      </c>
      <c r="B272" s="1" t="s">
        <v>1352</v>
      </c>
      <c r="C272" s="8">
        <v>23</v>
      </c>
      <c r="D272" s="45" t="s">
        <v>1064</v>
      </c>
      <c r="E272" s="46" t="s">
        <v>982</v>
      </c>
      <c r="F272" s="46" t="s">
        <v>672</v>
      </c>
      <c r="G272" s="46" t="s">
        <v>1065</v>
      </c>
      <c r="H272" s="46" t="s">
        <v>115</v>
      </c>
      <c r="I272" s="46" t="s">
        <v>1066</v>
      </c>
      <c r="J272" s="46" t="s">
        <v>1067</v>
      </c>
      <c r="K272" s="51">
        <v>82.2198</v>
      </c>
      <c r="L272" s="52"/>
      <c r="M272" s="53" t="s">
        <v>17</v>
      </c>
      <c r="N272" s="23">
        <f t="shared" si="25"/>
        <v>0</v>
      </c>
      <c r="O272" s="15">
        <f t="shared" si="24"/>
        <v>82.2198</v>
      </c>
      <c r="P272" s="24">
        <f t="shared" si="23"/>
        <v>82.2198</v>
      </c>
      <c r="Q272" s="24"/>
      <c r="R272" s="24"/>
      <c r="S272" s="24"/>
    </row>
    <row r="273" s="1" customFormat="1" hidden="1" customHeight="1" spans="1:19">
      <c r="A273" s="1" t="s">
        <v>1352</v>
      </c>
      <c r="B273" s="1" t="s">
        <v>1352</v>
      </c>
      <c r="C273" s="8">
        <v>24</v>
      </c>
      <c r="D273" s="45" t="s">
        <v>1068</v>
      </c>
      <c r="E273" s="46" t="s">
        <v>982</v>
      </c>
      <c r="F273" s="46" t="s">
        <v>277</v>
      </c>
      <c r="G273" s="46" t="s">
        <v>114</v>
      </c>
      <c r="H273" s="46" t="s">
        <v>186</v>
      </c>
      <c r="I273" s="46" t="s">
        <v>1069</v>
      </c>
      <c r="J273" s="46"/>
      <c r="K273" s="51">
        <v>34.7078</v>
      </c>
      <c r="L273" s="52"/>
      <c r="M273" s="53" t="s">
        <v>1070</v>
      </c>
      <c r="N273" s="23">
        <f t="shared" si="25"/>
        <v>0</v>
      </c>
      <c r="O273" s="15">
        <f t="shared" si="24"/>
        <v>34.7078</v>
      </c>
      <c r="P273" s="51">
        <v>22.2654</v>
      </c>
      <c r="Q273" s="24"/>
      <c r="R273" s="51">
        <v>12.4424</v>
      </c>
      <c r="S273" s="24"/>
    </row>
    <row r="274" s="1" customFormat="1" hidden="1" customHeight="1" spans="1:19">
      <c r="A274" s="1" t="s">
        <v>1352</v>
      </c>
      <c r="B274" s="1" t="s">
        <v>1352</v>
      </c>
      <c r="C274" s="8">
        <v>25</v>
      </c>
      <c r="D274" s="45" t="s">
        <v>1103</v>
      </c>
      <c r="E274" s="46" t="s">
        <v>982</v>
      </c>
      <c r="F274" s="46" t="s">
        <v>1104</v>
      </c>
      <c r="G274" s="46" t="s">
        <v>1105</v>
      </c>
      <c r="H274" s="46" t="s">
        <v>115</v>
      </c>
      <c r="I274" s="46" t="s">
        <v>1354</v>
      </c>
      <c r="J274" s="46">
        <v>0</v>
      </c>
      <c r="K274" s="51">
        <v>14.9243</v>
      </c>
      <c r="L274" s="52"/>
      <c r="M274" s="53" t="s">
        <v>1108</v>
      </c>
      <c r="N274" s="23">
        <f t="shared" si="25"/>
        <v>0</v>
      </c>
      <c r="O274" s="15">
        <f t="shared" si="24"/>
        <v>14.9243</v>
      </c>
      <c r="P274" s="51">
        <v>14.2243</v>
      </c>
      <c r="Q274" s="24"/>
      <c r="R274" s="51">
        <v>0.7</v>
      </c>
      <c r="S274" s="24"/>
    </row>
    <row r="275" s="1" customFormat="1" hidden="1" customHeight="1" spans="1:19">
      <c r="A275" s="1" t="s">
        <v>1352</v>
      </c>
      <c r="B275" s="1" t="s">
        <v>1352</v>
      </c>
      <c r="C275" s="8">
        <v>26</v>
      </c>
      <c r="D275" s="45" t="s">
        <v>1071</v>
      </c>
      <c r="E275" s="45" t="s">
        <v>982</v>
      </c>
      <c r="F275" s="45" t="s">
        <v>113</v>
      </c>
      <c r="G275" s="45" t="s">
        <v>243</v>
      </c>
      <c r="H275" s="45" t="s">
        <v>648</v>
      </c>
      <c r="I275" s="45" t="s">
        <v>1072</v>
      </c>
      <c r="J275" s="45">
        <v>0</v>
      </c>
      <c r="K275" s="51">
        <v>110.18</v>
      </c>
      <c r="L275" s="52"/>
      <c r="M275" s="53" t="s">
        <v>17</v>
      </c>
      <c r="N275" s="23">
        <f t="shared" si="25"/>
        <v>0</v>
      </c>
      <c r="O275" s="15">
        <f t="shared" si="24"/>
        <v>110.18</v>
      </c>
      <c r="P275" s="24">
        <f t="shared" si="23"/>
        <v>110.18</v>
      </c>
      <c r="Q275" s="24"/>
      <c r="R275" s="24"/>
      <c r="S275" s="24"/>
    </row>
    <row r="276" s="1" customFormat="1" hidden="1" customHeight="1" spans="1:19">
      <c r="A276" s="1" t="s">
        <v>1352</v>
      </c>
      <c r="B276" s="1" t="s">
        <v>1352</v>
      </c>
      <c r="C276" s="8">
        <v>27</v>
      </c>
      <c r="D276" s="45" t="s">
        <v>1074</v>
      </c>
      <c r="E276" s="46" t="s">
        <v>982</v>
      </c>
      <c r="F276" s="46" t="s">
        <v>1075</v>
      </c>
      <c r="G276" s="46" t="s">
        <v>114</v>
      </c>
      <c r="H276" s="46" t="s">
        <v>186</v>
      </c>
      <c r="I276" s="46" t="s">
        <v>1076</v>
      </c>
      <c r="J276" s="46">
        <v>0</v>
      </c>
      <c r="K276" s="51">
        <v>50.9475</v>
      </c>
      <c r="L276" s="52"/>
      <c r="M276" s="53" t="s">
        <v>1078</v>
      </c>
      <c r="N276" s="23">
        <f t="shared" si="25"/>
        <v>0</v>
      </c>
      <c r="O276" s="15">
        <f t="shared" si="24"/>
        <v>50.9475</v>
      </c>
      <c r="P276" s="51">
        <v>36.9775</v>
      </c>
      <c r="Q276" s="24"/>
      <c r="R276" s="59">
        <v>13.97</v>
      </c>
      <c r="S276" s="24"/>
    </row>
    <row r="277" s="1" customFormat="1" hidden="1" customHeight="1" spans="1:19">
      <c r="A277" s="1" t="s">
        <v>1352</v>
      </c>
      <c r="B277" s="1" t="s">
        <v>1352</v>
      </c>
      <c r="C277" s="8">
        <v>28</v>
      </c>
      <c r="D277" s="45" t="s">
        <v>1079</v>
      </c>
      <c r="E277" s="45" t="s">
        <v>982</v>
      </c>
      <c r="F277" s="45" t="s">
        <v>423</v>
      </c>
      <c r="G277" s="45" t="s">
        <v>114</v>
      </c>
      <c r="H277" s="45" t="s">
        <v>115</v>
      </c>
      <c r="I277" s="45" t="s">
        <v>1080</v>
      </c>
      <c r="J277" s="45">
        <v>0</v>
      </c>
      <c r="K277" s="51">
        <v>9.5046</v>
      </c>
      <c r="L277" s="52"/>
      <c r="M277" s="53" t="s">
        <v>17</v>
      </c>
      <c r="N277" s="23">
        <f t="shared" si="25"/>
        <v>0</v>
      </c>
      <c r="O277" s="15">
        <f t="shared" si="24"/>
        <v>9.5046</v>
      </c>
      <c r="P277" s="24">
        <f t="shared" si="23"/>
        <v>9.5046</v>
      </c>
      <c r="Q277" s="24"/>
      <c r="R277" s="24"/>
      <c r="S277" s="24"/>
    </row>
    <row r="278" s="1" customFormat="1" hidden="1" customHeight="1" spans="1:19">
      <c r="A278" s="1" t="s">
        <v>1352</v>
      </c>
      <c r="B278" s="1" t="s">
        <v>1352</v>
      </c>
      <c r="C278" s="8">
        <v>30</v>
      </c>
      <c r="D278" s="45" t="s">
        <v>1082</v>
      </c>
      <c r="E278" s="46" t="s">
        <v>982</v>
      </c>
      <c r="F278" s="46" t="s">
        <v>209</v>
      </c>
      <c r="G278" s="46" t="s">
        <v>1083</v>
      </c>
      <c r="H278" s="46" t="s">
        <v>1084</v>
      </c>
      <c r="I278" s="46" t="s">
        <v>1085</v>
      </c>
      <c r="J278" s="46" t="s">
        <v>737</v>
      </c>
      <c r="K278" s="51">
        <v>6.9331</v>
      </c>
      <c r="L278" s="52"/>
      <c r="M278" s="53" t="s">
        <v>1087</v>
      </c>
      <c r="N278" s="23">
        <f t="shared" si="25"/>
        <v>0</v>
      </c>
      <c r="O278" s="15">
        <f t="shared" si="24"/>
        <v>6.9331</v>
      </c>
      <c r="P278" s="51">
        <v>6.8531</v>
      </c>
      <c r="Q278" s="24"/>
      <c r="R278" s="51">
        <v>0.08</v>
      </c>
      <c r="S278" s="24"/>
    </row>
    <row r="279" s="1" customFormat="1" hidden="1" customHeight="1" spans="1:19">
      <c r="A279" s="1" t="s">
        <v>1352</v>
      </c>
      <c r="B279" s="1" t="s">
        <v>1352</v>
      </c>
      <c r="C279" s="8">
        <v>31</v>
      </c>
      <c r="D279" s="45" t="s">
        <v>1088</v>
      </c>
      <c r="E279" s="46" t="s">
        <v>982</v>
      </c>
      <c r="F279" s="46" t="s">
        <v>1089</v>
      </c>
      <c r="G279" s="46" t="s">
        <v>114</v>
      </c>
      <c r="H279" s="46" t="s">
        <v>186</v>
      </c>
      <c r="I279" s="46" t="s">
        <v>1090</v>
      </c>
      <c r="J279" s="46" t="s">
        <v>1091</v>
      </c>
      <c r="K279" s="51">
        <v>37.3659</v>
      </c>
      <c r="L279" s="52"/>
      <c r="M279" s="53" t="s">
        <v>1092</v>
      </c>
      <c r="N279" s="23">
        <f t="shared" si="25"/>
        <v>0</v>
      </c>
      <c r="O279" s="15">
        <f t="shared" si="24"/>
        <v>37.3659</v>
      </c>
      <c r="P279" s="51">
        <v>13.2459</v>
      </c>
      <c r="Q279" s="24"/>
      <c r="R279" s="51">
        <v>24.12</v>
      </c>
      <c r="S279" s="24"/>
    </row>
    <row r="280" s="1" customFormat="1" hidden="1" customHeight="1" spans="1:19">
      <c r="A280" s="1" t="s">
        <v>1352</v>
      </c>
      <c r="B280" s="1" t="s">
        <v>1352</v>
      </c>
      <c r="C280" s="8">
        <v>32</v>
      </c>
      <c r="D280" s="45" t="s">
        <v>1093</v>
      </c>
      <c r="E280" s="46" t="s">
        <v>982</v>
      </c>
      <c r="F280" s="46" t="s">
        <v>1089</v>
      </c>
      <c r="G280" s="46" t="s">
        <v>240</v>
      </c>
      <c r="H280" s="46" t="s">
        <v>115</v>
      </c>
      <c r="I280" s="46" t="s">
        <v>1094</v>
      </c>
      <c r="J280" s="46" t="s">
        <v>1095</v>
      </c>
      <c r="K280" s="51">
        <v>6.9656</v>
      </c>
      <c r="L280" s="52"/>
      <c r="M280" s="53" t="s">
        <v>1096</v>
      </c>
      <c r="N280" s="23">
        <f t="shared" si="25"/>
        <v>0</v>
      </c>
      <c r="O280" s="15">
        <f t="shared" si="24"/>
        <v>6.9656</v>
      </c>
      <c r="P280" s="51">
        <v>5.9956</v>
      </c>
      <c r="Q280" s="24"/>
      <c r="R280" s="51">
        <v>0.97</v>
      </c>
      <c r="S280" s="24"/>
    </row>
    <row r="281" s="1" customFormat="1" hidden="1" customHeight="1" spans="1:19">
      <c r="A281" s="1" t="s">
        <v>1352</v>
      </c>
      <c r="B281" s="1" t="s">
        <v>1352</v>
      </c>
      <c r="C281" s="8">
        <v>33</v>
      </c>
      <c r="D281" s="45" t="s">
        <v>1097</v>
      </c>
      <c r="E281" s="46" t="s">
        <v>982</v>
      </c>
      <c r="F281" s="46" t="s">
        <v>699</v>
      </c>
      <c r="G281" s="46" t="s">
        <v>1098</v>
      </c>
      <c r="H281" s="46" t="s">
        <v>1099</v>
      </c>
      <c r="I281" s="46" t="s">
        <v>1100</v>
      </c>
      <c r="J281" s="46" t="s">
        <v>737</v>
      </c>
      <c r="K281" s="51">
        <v>18.5207</v>
      </c>
      <c r="L281" s="52"/>
      <c r="M281" s="53" t="s">
        <v>1102</v>
      </c>
      <c r="N281" s="23">
        <f t="shared" si="25"/>
        <v>0</v>
      </c>
      <c r="O281" s="15">
        <f t="shared" si="24"/>
        <v>18.5207</v>
      </c>
      <c r="P281" s="51">
        <v>1.1607</v>
      </c>
      <c r="Q281" s="24"/>
      <c r="R281" s="51">
        <v>17.36</v>
      </c>
      <c r="S281" s="24"/>
    </row>
    <row r="282" s="1" customFormat="1" hidden="1" customHeight="1" spans="1:19">
      <c r="A282" s="1" t="s">
        <v>1352</v>
      </c>
      <c r="B282" s="1" t="s">
        <v>1352</v>
      </c>
      <c r="C282" s="8">
        <v>35</v>
      </c>
      <c r="D282" s="45" t="s">
        <v>1109</v>
      </c>
      <c r="E282" s="46" t="s">
        <v>982</v>
      </c>
      <c r="F282" s="46" t="s">
        <v>495</v>
      </c>
      <c r="G282" s="46" t="s">
        <v>114</v>
      </c>
      <c r="H282" s="46" t="s">
        <v>115</v>
      </c>
      <c r="I282" s="46" t="s">
        <v>1110</v>
      </c>
      <c r="J282" s="46" t="s">
        <v>737</v>
      </c>
      <c r="K282" s="51">
        <v>7.2356</v>
      </c>
      <c r="L282" s="52"/>
      <c r="M282" s="53" t="s">
        <v>1112</v>
      </c>
      <c r="N282" s="23">
        <f t="shared" si="25"/>
        <v>0</v>
      </c>
      <c r="O282" s="15">
        <f t="shared" si="24"/>
        <v>7.2356</v>
      </c>
      <c r="P282" s="51">
        <v>6.0056</v>
      </c>
      <c r="Q282" s="24"/>
      <c r="R282" s="51">
        <v>1.23</v>
      </c>
      <c r="S282" s="24"/>
    </row>
    <row r="283" s="1" customFormat="1" hidden="1" customHeight="1" spans="1:19">
      <c r="A283" s="1" t="s">
        <v>1352</v>
      </c>
      <c r="B283" s="1" t="s">
        <v>1352</v>
      </c>
      <c r="C283" s="8">
        <v>37</v>
      </c>
      <c r="D283" s="45" t="s">
        <v>1113</v>
      </c>
      <c r="E283" s="46" t="s">
        <v>982</v>
      </c>
      <c r="F283" s="46" t="s">
        <v>1114</v>
      </c>
      <c r="G283" s="46" t="s">
        <v>447</v>
      </c>
      <c r="H283" s="46" t="s">
        <v>1115</v>
      </c>
      <c r="I283" s="46" t="s">
        <v>1116</v>
      </c>
      <c r="J283" s="46" t="s">
        <v>737</v>
      </c>
      <c r="K283" s="51">
        <v>24.6836</v>
      </c>
      <c r="L283" s="52"/>
      <c r="M283" s="53" t="s">
        <v>1118</v>
      </c>
      <c r="N283" s="23">
        <f t="shared" si="25"/>
        <v>0</v>
      </c>
      <c r="O283" s="15">
        <f t="shared" si="24"/>
        <v>24.6836</v>
      </c>
      <c r="P283" s="51">
        <v>23.9336</v>
      </c>
      <c r="Q283" s="24"/>
      <c r="R283" s="51">
        <v>0.75</v>
      </c>
      <c r="S283" s="24"/>
    </row>
    <row r="284" s="1" customFormat="1" hidden="1" customHeight="1" spans="1:19">
      <c r="A284" s="1" t="s">
        <v>1352</v>
      </c>
      <c r="B284" s="1" t="s">
        <v>1352</v>
      </c>
      <c r="C284" s="8">
        <v>40</v>
      </c>
      <c r="D284" s="45" t="s">
        <v>1119</v>
      </c>
      <c r="E284" s="45" t="s">
        <v>982</v>
      </c>
      <c r="F284" s="45" t="s">
        <v>730</v>
      </c>
      <c r="G284" s="45" t="s">
        <v>240</v>
      </c>
      <c r="H284" s="45" t="s">
        <v>115</v>
      </c>
      <c r="I284" s="45" t="s">
        <v>1120</v>
      </c>
      <c r="J284" s="45">
        <v>0</v>
      </c>
      <c r="K284" s="51">
        <v>10.54</v>
      </c>
      <c r="L284" s="52"/>
      <c r="M284" s="53" t="s">
        <v>17</v>
      </c>
      <c r="N284" s="23">
        <f t="shared" si="25"/>
        <v>0</v>
      </c>
      <c r="O284" s="15">
        <f t="shared" si="24"/>
        <v>10.54</v>
      </c>
      <c r="P284" s="24">
        <f>K284</f>
        <v>10.54</v>
      </c>
      <c r="Q284" s="24"/>
      <c r="R284" s="24"/>
      <c r="S284" s="24"/>
    </row>
    <row r="285" s="1" customFormat="1" hidden="1" customHeight="1" spans="1:19">
      <c r="A285" s="1" t="s">
        <v>1352</v>
      </c>
      <c r="B285" s="1" t="s">
        <v>1352</v>
      </c>
      <c r="C285" s="8">
        <v>44</v>
      </c>
      <c r="D285" s="45" t="s">
        <v>1122</v>
      </c>
      <c r="E285" s="45" t="s">
        <v>982</v>
      </c>
      <c r="F285" s="45" t="s">
        <v>680</v>
      </c>
      <c r="G285" s="45" t="s">
        <v>1123</v>
      </c>
      <c r="H285" s="45" t="s">
        <v>186</v>
      </c>
      <c r="I285" s="45" t="s">
        <v>1124</v>
      </c>
      <c r="J285" s="45">
        <v>0</v>
      </c>
      <c r="K285" s="51">
        <v>53.7793</v>
      </c>
      <c r="L285" s="52"/>
      <c r="M285" s="53" t="s">
        <v>17</v>
      </c>
      <c r="N285" s="23">
        <f t="shared" si="25"/>
        <v>0</v>
      </c>
      <c r="O285" s="15">
        <f t="shared" si="24"/>
        <v>53.7793</v>
      </c>
      <c r="P285" s="24">
        <f>K285</f>
        <v>53.7793</v>
      </c>
      <c r="Q285" s="24"/>
      <c r="R285" s="24"/>
      <c r="S285" s="24"/>
    </row>
    <row r="286" s="1" customFormat="1" hidden="1" customHeight="1" spans="1:19">
      <c r="A286" s="1" t="s">
        <v>1352</v>
      </c>
      <c r="B286" s="1" t="s">
        <v>1352</v>
      </c>
      <c r="C286" s="8">
        <v>45</v>
      </c>
      <c r="D286" s="45" t="s">
        <v>1126</v>
      </c>
      <c r="E286" s="45" t="s">
        <v>982</v>
      </c>
      <c r="F286" s="45" t="s">
        <v>451</v>
      </c>
      <c r="G286" s="45" t="s">
        <v>240</v>
      </c>
      <c r="H286" s="45" t="s">
        <v>115</v>
      </c>
      <c r="I286" s="45" t="s">
        <v>1127</v>
      </c>
      <c r="J286" s="45">
        <v>0</v>
      </c>
      <c r="K286" s="51">
        <v>10.1107</v>
      </c>
      <c r="L286" s="52"/>
      <c r="M286" s="53" t="s">
        <v>17</v>
      </c>
      <c r="N286" s="23">
        <f t="shared" si="25"/>
        <v>0</v>
      </c>
      <c r="O286" s="15">
        <f t="shared" si="24"/>
        <v>10.1107</v>
      </c>
      <c r="P286" s="24">
        <f>K286</f>
        <v>10.1107</v>
      </c>
      <c r="Q286" s="24"/>
      <c r="R286" s="24"/>
      <c r="S286" s="24"/>
    </row>
    <row r="287" s="1" customFormat="1" customHeight="1" spans="1:19">
      <c r="A287" s="1" t="s">
        <v>1352</v>
      </c>
      <c r="B287" s="1" t="s">
        <v>1352</v>
      </c>
      <c r="C287" s="8">
        <v>49</v>
      </c>
      <c r="D287" s="8" t="s">
        <v>1129</v>
      </c>
      <c r="E287" s="8" t="s">
        <v>1130</v>
      </c>
      <c r="F287" s="8" t="s">
        <v>1131</v>
      </c>
      <c r="G287" s="42" t="s">
        <v>240</v>
      </c>
      <c r="H287" s="42" t="s">
        <v>115</v>
      </c>
      <c r="I287" s="48" t="s">
        <v>1132</v>
      </c>
      <c r="J287" s="48" t="s">
        <v>1133</v>
      </c>
      <c r="K287" s="56">
        <v>256.4</v>
      </c>
      <c r="L287" s="52"/>
      <c r="M287" s="23" t="s">
        <v>866</v>
      </c>
      <c r="N287" s="23">
        <f t="shared" si="25"/>
        <v>0</v>
      </c>
      <c r="O287" s="15">
        <f t="shared" si="24"/>
        <v>256.4</v>
      </c>
      <c r="P287" s="24"/>
      <c r="Q287" s="24"/>
      <c r="R287" s="24"/>
      <c r="S287" s="24">
        <f>K287</f>
        <v>256.4</v>
      </c>
    </row>
    <row r="288" s="1" customFormat="1" ht="25" hidden="1" customHeight="1" spans="1:19">
      <c r="A288" s="1" t="s">
        <v>1355</v>
      </c>
      <c r="B288" s="1" t="s">
        <v>1356</v>
      </c>
      <c r="C288" s="8">
        <v>1</v>
      </c>
      <c r="D288" s="45" t="s">
        <v>1136</v>
      </c>
      <c r="E288" s="46" t="s">
        <v>70</v>
      </c>
      <c r="F288" s="46" t="s">
        <v>144</v>
      </c>
      <c r="G288" s="54" t="s">
        <v>114</v>
      </c>
      <c r="H288" s="54" t="s">
        <v>115</v>
      </c>
      <c r="I288" s="54" t="s">
        <v>1137</v>
      </c>
      <c r="J288" s="54" t="s">
        <v>1138</v>
      </c>
      <c r="K288" s="51">
        <v>330.32</v>
      </c>
      <c r="L288" s="27"/>
      <c r="M288" s="34" t="s">
        <v>1139</v>
      </c>
      <c r="N288" s="23">
        <f t="shared" si="25"/>
        <v>0</v>
      </c>
      <c r="O288" s="15">
        <f t="shared" si="24"/>
        <v>330.32</v>
      </c>
      <c r="P288" s="24">
        <v>255.32</v>
      </c>
      <c r="Q288" s="24">
        <v>75</v>
      </c>
      <c r="R288" s="24"/>
      <c r="S288" s="24"/>
    </row>
    <row r="289" s="1" customFormat="1" ht="25" hidden="1" customHeight="1" spans="1:19">
      <c r="A289" s="1" t="s">
        <v>1355</v>
      </c>
      <c r="B289" s="1" t="s">
        <v>1356</v>
      </c>
      <c r="C289" s="8">
        <v>3</v>
      </c>
      <c r="D289" s="45" t="s">
        <v>1140</v>
      </c>
      <c r="E289" s="46" t="s">
        <v>70</v>
      </c>
      <c r="F289" s="46" t="s">
        <v>144</v>
      </c>
      <c r="G289" s="55" t="s">
        <v>1141</v>
      </c>
      <c r="H289" s="55" t="s">
        <v>1142</v>
      </c>
      <c r="I289" s="57" t="s">
        <v>1143</v>
      </c>
      <c r="J289" s="57" t="s">
        <v>1144</v>
      </c>
      <c r="K289" s="51">
        <v>299.3153</v>
      </c>
      <c r="L289" s="27"/>
      <c r="M289" s="23" t="s">
        <v>1145</v>
      </c>
      <c r="N289" s="23">
        <f t="shared" si="25"/>
        <v>0</v>
      </c>
      <c r="O289" s="15">
        <f t="shared" si="24"/>
        <v>299.3153</v>
      </c>
      <c r="P289" s="51">
        <v>0.3153</v>
      </c>
      <c r="Q289" s="51">
        <v>299</v>
      </c>
      <c r="R289" s="24"/>
      <c r="S289" s="24"/>
    </row>
    <row r="290" s="1" customFormat="1" hidden="1" customHeight="1" spans="1:19">
      <c r="A290" s="1" t="s">
        <v>1355</v>
      </c>
      <c r="B290" s="1" t="s">
        <v>1356</v>
      </c>
      <c r="C290" s="8">
        <v>5</v>
      </c>
      <c r="D290" s="45" t="s">
        <v>1146</v>
      </c>
      <c r="E290" s="45" t="s">
        <v>171</v>
      </c>
      <c r="F290" s="45" t="s">
        <v>172</v>
      </c>
      <c r="G290" s="31" t="s">
        <v>1147</v>
      </c>
      <c r="H290" s="31">
        <v>20231231</v>
      </c>
      <c r="I290" s="58" t="s">
        <v>1143</v>
      </c>
      <c r="J290" s="58" t="s">
        <v>1144</v>
      </c>
      <c r="K290" s="51">
        <v>159.44</v>
      </c>
      <c r="L290" s="27"/>
      <c r="M290" s="23" t="s">
        <v>17</v>
      </c>
      <c r="N290" s="23">
        <f t="shared" si="25"/>
        <v>0</v>
      </c>
      <c r="O290" s="15">
        <f t="shared" si="24"/>
        <v>159.44</v>
      </c>
      <c r="P290" s="24">
        <f>K290</f>
        <v>159.44</v>
      </c>
      <c r="Q290" s="24"/>
      <c r="R290" s="24"/>
      <c r="S290" s="24"/>
    </row>
    <row r="291" s="1" customFormat="1" hidden="1" customHeight="1" spans="1:19">
      <c r="A291" s="1" t="s">
        <v>1355</v>
      </c>
      <c r="B291" s="1" t="s">
        <v>1356</v>
      </c>
      <c r="C291" s="8">
        <v>6</v>
      </c>
      <c r="D291" s="45" t="s">
        <v>1148</v>
      </c>
      <c r="E291" s="45" t="s">
        <v>171</v>
      </c>
      <c r="F291" s="45" t="s">
        <v>172</v>
      </c>
      <c r="G291" s="31" t="s">
        <v>214</v>
      </c>
      <c r="H291" s="31" t="s">
        <v>1149</v>
      </c>
      <c r="I291" s="58" t="s">
        <v>1143</v>
      </c>
      <c r="J291" s="58" t="s">
        <v>1144</v>
      </c>
      <c r="K291" s="51">
        <v>211.6</v>
      </c>
      <c r="L291" s="27"/>
      <c r="M291" s="23" t="s">
        <v>18</v>
      </c>
      <c r="N291" s="23">
        <f t="shared" si="25"/>
        <v>0</v>
      </c>
      <c r="O291" s="15">
        <f t="shared" si="24"/>
        <v>211.6</v>
      </c>
      <c r="P291" s="24"/>
      <c r="Q291" s="24">
        <f>K291</f>
        <v>211.6</v>
      </c>
      <c r="R291" s="24"/>
      <c r="S291" s="24"/>
    </row>
    <row r="292" s="1" customFormat="1" hidden="1" customHeight="1" spans="1:19">
      <c r="A292" s="1" t="s">
        <v>1355</v>
      </c>
      <c r="B292" s="1" t="s">
        <v>1356</v>
      </c>
      <c r="C292" s="8">
        <v>7</v>
      </c>
      <c r="D292" s="45" t="s">
        <v>1150</v>
      </c>
      <c r="E292" s="45" t="s">
        <v>125</v>
      </c>
      <c r="F292" s="45" t="s">
        <v>126</v>
      </c>
      <c r="G292" s="31" t="s">
        <v>1151</v>
      </c>
      <c r="H292" s="31">
        <v>20231231</v>
      </c>
      <c r="I292" s="58" t="s">
        <v>1143</v>
      </c>
      <c r="J292" s="58" t="s">
        <v>1144</v>
      </c>
      <c r="K292" s="51">
        <v>40.96</v>
      </c>
      <c r="L292" s="27"/>
      <c r="M292" s="23" t="s">
        <v>17</v>
      </c>
      <c r="N292" s="23">
        <f t="shared" si="25"/>
        <v>0</v>
      </c>
      <c r="O292" s="15">
        <f t="shared" si="24"/>
        <v>40.96</v>
      </c>
      <c r="P292" s="24">
        <f>K292</f>
        <v>40.96</v>
      </c>
      <c r="Q292" s="24"/>
      <c r="R292" s="24"/>
      <c r="S292" s="24"/>
    </row>
    <row r="293" s="1" customFormat="1" hidden="1" customHeight="1" spans="1:19">
      <c r="A293" s="1" t="s">
        <v>1355</v>
      </c>
      <c r="B293" s="1" t="s">
        <v>1356</v>
      </c>
      <c r="C293" s="8">
        <v>8</v>
      </c>
      <c r="D293" s="45" t="s">
        <v>1152</v>
      </c>
      <c r="E293" s="45" t="s">
        <v>125</v>
      </c>
      <c r="F293" s="45" t="s">
        <v>126</v>
      </c>
      <c r="G293" s="31" t="s">
        <v>214</v>
      </c>
      <c r="H293" s="31" t="s">
        <v>1153</v>
      </c>
      <c r="I293" s="58" t="s">
        <v>1143</v>
      </c>
      <c r="J293" s="58" t="s">
        <v>1144</v>
      </c>
      <c r="K293" s="51">
        <v>34.56</v>
      </c>
      <c r="L293" s="27"/>
      <c r="M293" s="23" t="s">
        <v>18</v>
      </c>
      <c r="N293" s="23">
        <f t="shared" si="25"/>
        <v>0</v>
      </c>
      <c r="O293" s="15">
        <f t="shared" si="24"/>
        <v>34.56</v>
      </c>
      <c r="P293" s="24"/>
      <c r="Q293" s="24">
        <f>K293</f>
        <v>34.56</v>
      </c>
      <c r="R293" s="24"/>
      <c r="S293" s="24"/>
    </row>
    <row r="294" s="1" customFormat="1" hidden="1" customHeight="1" spans="1:19">
      <c r="A294" s="1" t="s">
        <v>1355</v>
      </c>
      <c r="B294" s="1" t="s">
        <v>1356</v>
      </c>
      <c r="C294" s="8">
        <v>9</v>
      </c>
      <c r="D294" s="45" t="s">
        <v>1154</v>
      </c>
      <c r="E294" s="45" t="s">
        <v>112</v>
      </c>
      <c r="F294" s="45" t="s">
        <v>113</v>
      </c>
      <c r="G294" s="31" t="s">
        <v>197</v>
      </c>
      <c r="H294" s="31">
        <v>20231231</v>
      </c>
      <c r="I294" s="58" t="s">
        <v>1143</v>
      </c>
      <c r="J294" s="58" t="s">
        <v>1144</v>
      </c>
      <c r="K294" s="51">
        <v>45.2</v>
      </c>
      <c r="L294" s="27"/>
      <c r="M294" s="23" t="s">
        <v>17</v>
      </c>
      <c r="N294" s="23">
        <f t="shared" si="25"/>
        <v>0</v>
      </c>
      <c r="O294" s="15">
        <f t="shared" si="24"/>
        <v>45.2</v>
      </c>
      <c r="P294" s="24">
        <f>K294</f>
        <v>45.2</v>
      </c>
      <c r="Q294" s="24"/>
      <c r="R294" s="24"/>
      <c r="S294" s="24"/>
    </row>
    <row r="295" s="1" customFormat="1" hidden="1" customHeight="1" spans="1:19">
      <c r="A295" s="1" t="s">
        <v>1355</v>
      </c>
      <c r="B295" s="1" t="s">
        <v>1356</v>
      </c>
      <c r="C295" s="8">
        <v>10</v>
      </c>
      <c r="D295" s="45" t="s">
        <v>1155</v>
      </c>
      <c r="E295" s="45" t="s">
        <v>112</v>
      </c>
      <c r="F295" s="45" t="s">
        <v>113</v>
      </c>
      <c r="G295" s="31" t="s">
        <v>214</v>
      </c>
      <c r="H295" s="31" t="s">
        <v>1153</v>
      </c>
      <c r="I295" s="58" t="s">
        <v>1143</v>
      </c>
      <c r="J295" s="58" t="s">
        <v>1144</v>
      </c>
      <c r="K295" s="51">
        <v>50.32</v>
      </c>
      <c r="L295" s="27"/>
      <c r="M295" s="23" t="s">
        <v>18</v>
      </c>
      <c r="N295" s="23">
        <f t="shared" si="25"/>
        <v>0</v>
      </c>
      <c r="O295" s="15">
        <f t="shared" si="24"/>
        <v>50.32</v>
      </c>
      <c r="P295" s="24"/>
      <c r="Q295" s="24">
        <f>K295</f>
        <v>50.32</v>
      </c>
      <c r="R295" s="24"/>
      <c r="S295" s="24"/>
    </row>
    <row r="296" s="1" customFormat="1" hidden="1" customHeight="1" spans="1:19">
      <c r="A296" s="1" t="s">
        <v>1355</v>
      </c>
      <c r="B296" s="1" t="s">
        <v>1356</v>
      </c>
      <c r="C296" s="8">
        <v>11</v>
      </c>
      <c r="D296" s="45" t="s">
        <v>1156</v>
      </c>
      <c r="E296" s="45" t="s">
        <v>146</v>
      </c>
      <c r="F296" s="45" t="s">
        <v>147</v>
      </c>
      <c r="G296" s="31" t="s">
        <v>1141</v>
      </c>
      <c r="H296" s="31">
        <v>20231231</v>
      </c>
      <c r="I296" s="58" t="s">
        <v>1143</v>
      </c>
      <c r="J296" s="58" t="s">
        <v>1144</v>
      </c>
      <c r="K296" s="51">
        <v>94.56</v>
      </c>
      <c r="L296" s="27"/>
      <c r="M296" s="23" t="s">
        <v>17</v>
      </c>
      <c r="N296" s="23">
        <f t="shared" si="25"/>
        <v>0</v>
      </c>
      <c r="O296" s="15">
        <f t="shared" si="24"/>
        <v>94.56</v>
      </c>
      <c r="P296" s="24">
        <f>K296</f>
        <v>94.56</v>
      </c>
      <c r="Q296" s="24"/>
      <c r="R296" s="24"/>
      <c r="S296" s="24"/>
    </row>
    <row r="297" s="1" customFormat="1" hidden="1" customHeight="1" spans="1:19">
      <c r="A297" s="1" t="s">
        <v>1355</v>
      </c>
      <c r="B297" s="1" t="s">
        <v>1356</v>
      </c>
      <c r="C297" s="8">
        <v>12</v>
      </c>
      <c r="D297" s="45" t="s">
        <v>1157</v>
      </c>
      <c r="E297" s="45" t="s">
        <v>146</v>
      </c>
      <c r="F297" s="45" t="s">
        <v>147</v>
      </c>
      <c r="G297" s="31" t="s">
        <v>214</v>
      </c>
      <c r="H297" s="31" t="s">
        <v>1158</v>
      </c>
      <c r="I297" s="58" t="s">
        <v>1143</v>
      </c>
      <c r="J297" s="58" t="s">
        <v>1144</v>
      </c>
      <c r="K297" s="51">
        <v>131.84</v>
      </c>
      <c r="L297" s="27"/>
      <c r="M297" s="23" t="s">
        <v>18</v>
      </c>
      <c r="N297" s="23">
        <f t="shared" si="25"/>
        <v>0</v>
      </c>
      <c r="O297" s="15">
        <f t="shared" si="24"/>
        <v>131.84</v>
      </c>
      <c r="P297" s="24"/>
      <c r="Q297" s="24">
        <f>K297</f>
        <v>131.84</v>
      </c>
      <c r="R297" s="24"/>
      <c r="S297" s="24"/>
    </row>
    <row r="298" s="1" customFormat="1" hidden="1" customHeight="1" spans="1:19">
      <c r="A298" s="1" t="s">
        <v>1355</v>
      </c>
      <c r="B298" s="1" t="s">
        <v>1356</v>
      </c>
      <c r="C298" s="8">
        <v>13</v>
      </c>
      <c r="D298" s="45" t="s">
        <v>1159</v>
      </c>
      <c r="E298" s="45" t="s">
        <v>130</v>
      </c>
      <c r="F298" s="45" t="s">
        <v>131</v>
      </c>
      <c r="G298" s="31" t="s">
        <v>1160</v>
      </c>
      <c r="H298" s="31" t="s">
        <v>1158</v>
      </c>
      <c r="I298" s="58" t="s">
        <v>1143</v>
      </c>
      <c r="J298" s="58" t="s">
        <v>1144</v>
      </c>
      <c r="K298" s="51">
        <v>80.24</v>
      </c>
      <c r="L298" s="27"/>
      <c r="M298" s="23" t="s">
        <v>17</v>
      </c>
      <c r="N298" s="23">
        <f t="shared" si="25"/>
        <v>0</v>
      </c>
      <c r="O298" s="15">
        <f t="shared" si="24"/>
        <v>80.24</v>
      </c>
      <c r="P298" s="24">
        <f>K298</f>
        <v>80.24</v>
      </c>
      <c r="Q298" s="24"/>
      <c r="R298" s="24"/>
      <c r="S298" s="24"/>
    </row>
    <row r="299" s="1" customFormat="1" hidden="1" customHeight="1" spans="1:19">
      <c r="A299" s="1" t="s">
        <v>1355</v>
      </c>
      <c r="B299" s="1" t="s">
        <v>1356</v>
      </c>
      <c r="C299" s="8">
        <v>14</v>
      </c>
      <c r="D299" s="45" t="s">
        <v>1161</v>
      </c>
      <c r="E299" s="45" t="s">
        <v>130</v>
      </c>
      <c r="F299" s="45" t="s">
        <v>131</v>
      </c>
      <c r="G299" s="31" t="s">
        <v>214</v>
      </c>
      <c r="H299" s="31" t="s">
        <v>1162</v>
      </c>
      <c r="I299" s="58" t="s">
        <v>1143</v>
      </c>
      <c r="J299" s="58" t="s">
        <v>1144</v>
      </c>
      <c r="K299" s="51">
        <v>118.48</v>
      </c>
      <c r="L299" s="27"/>
      <c r="M299" s="23" t="s">
        <v>18</v>
      </c>
      <c r="N299" s="23">
        <f t="shared" si="25"/>
        <v>0</v>
      </c>
      <c r="O299" s="15">
        <f t="shared" si="24"/>
        <v>118.48</v>
      </c>
      <c r="P299" s="24"/>
      <c r="Q299" s="24">
        <f>K299</f>
        <v>118.48</v>
      </c>
      <c r="R299" s="24"/>
      <c r="S299" s="24"/>
    </row>
    <row r="300" s="1" customFormat="1" hidden="1" customHeight="1" spans="1:19">
      <c r="A300" s="1" t="s">
        <v>1355</v>
      </c>
      <c r="B300" s="1" t="s">
        <v>1356</v>
      </c>
      <c r="C300" s="8">
        <v>15</v>
      </c>
      <c r="D300" s="45" t="s">
        <v>1163</v>
      </c>
      <c r="E300" s="45" t="s">
        <v>161</v>
      </c>
      <c r="F300" s="45" t="s">
        <v>162</v>
      </c>
      <c r="G300" s="31" t="s">
        <v>1164</v>
      </c>
      <c r="H300" s="31">
        <v>20231231</v>
      </c>
      <c r="I300" s="58" t="s">
        <v>1143</v>
      </c>
      <c r="J300" s="58" t="s">
        <v>1144</v>
      </c>
      <c r="K300" s="51">
        <v>86.56</v>
      </c>
      <c r="L300" s="27"/>
      <c r="M300" s="23" t="s">
        <v>17</v>
      </c>
      <c r="N300" s="23">
        <f t="shared" si="25"/>
        <v>0</v>
      </c>
      <c r="O300" s="15">
        <f t="shared" si="24"/>
        <v>86.56</v>
      </c>
      <c r="P300" s="24">
        <f>K300</f>
        <v>86.56</v>
      </c>
      <c r="Q300" s="24"/>
      <c r="R300" s="24"/>
      <c r="S300" s="24"/>
    </row>
    <row r="301" s="1" customFormat="1" hidden="1" customHeight="1" spans="1:19">
      <c r="A301" s="1" t="s">
        <v>1355</v>
      </c>
      <c r="B301" s="1" t="s">
        <v>1356</v>
      </c>
      <c r="C301" s="8">
        <v>16</v>
      </c>
      <c r="D301" s="45" t="s">
        <v>1165</v>
      </c>
      <c r="E301" s="45" t="s">
        <v>161</v>
      </c>
      <c r="F301" s="45" t="s">
        <v>162</v>
      </c>
      <c r="G301" s="31" t="s">
        <v>197</v>
      </c>
      <c r="H301" s="31" t="s">
        <v>1158</v>
      </c>
      <c r="I301" s="58" t="s">
        <v>1143</v>
      </c>
      <c r="J301" s="58" t="s">
        <v>1144</v>
      </c>
      <c r="K301" s="51">
        <v>104.4</v>
      </c>
      <c r="L301" s="27"/>
      <c r="M301" s="23" t="s">
        <v>18</v>
      </c>
      <c r="N301" s="23">
        <f t="shared" si="25"/>
        <v>0</v>
      </c>
      <c r="O301" s="15">
        <f t="shared" si="24"/>
        <v>104.4</v>
      </c>
      <c r="P301" s="24"/>
      <c r="Q301" s="24">
        <f>K301</f>
        <v>104.4</v>
      </c>
      <c r="R301" s="24"/>
      <c r="S301" s="24"/>
    </row>
    <row r="302" s="1" customFormat="1" hidden="1" customHeight="1" spans="1:19">
      <c r="A302" s="1" t="s">
        <v>1355</v>
      </c>
      <c r="B302" s="1" t="s">
        <v>1356</v>
      </c>
      <c r="C302" s="8">
        <v>17</v>
      </c>
      <c r="D302" s="45" t="s">
        <v>1166</v>
      </c>
      <c r="E302" s="45" t="s">
        <v>119</v>
      </c>
      <c r="F302" s="45" t="s">
        <v>120</v>
      </c>
      <c r="G302" s="31" t="s">
        <v>1167</v>
      </c>
      <c r="H302" s="31">
        <v>20231231</v>
      </c>
      <c r="I302" s="58" t="s">
        <v>1143</v>
      </c>
      <c r="J302" s="58" t="s">
        <v>1144</v>
      </c>
      <c r="K302" s="51">
        <v>183.6</v>
      </c>
      <c r="L302" s="27"/>
      <c r="M302" s="23" t="s">
        <v>17</v>
      </c>
      <c r="N302" s="23">
        <f t="shared" si="25"/>
        <v>0</v>
      </c>
      <c r="O302" s="15">
        <f t="shared" si="24"/>
        <v>183.6</v>
      </c>
      <c r="P302" s="24">
        <f>K302</f>
        <v>183.6</v>
      </c>
      <c r="Q302" s="24"/>
      <c r="R302" s="24"/>
      <c r="S302" s="24"/>
    </row>
    <row r="303" s="1" customFormat="1" hidden="1" customHeight="1" spans="1:19">
      <c r="A303" s="1" t="s">
        <v>1355</v>
      </c>
      <c r="B303" s="1" t="s">
        <v>1356</v>
      </c>
      <c r="C303" s="8">
        <v>18</v>
      </c>
      <c r="D303" s="45" t="s">
        <v>1168</v>
      </c>
      <c r="E303" s="45" t="s">
        <v>119</v>
      </c>
      <c r="F303" s="45" t="s">
        <v>120</v>
      </c>
      <c r="G303" s="31" t="s">
        <v>114</v>
      </c>
      <c r="H303" s="31" t="s">
        <v>1162</v>
      </c>
      <c r="I303" s="58" t="s">
        <v>1143</v>
      </c>
      <c r="J303" s="58" t="s">
        <v>1144</v>
      </c>
      <c r="K303" s="51">
        <v>231.76</v>
      </c>
      <c r="L303" s="27"/>
      <c r="M303" s="23" t="s">
        <v>18</v>
      </c>
      <c r="N303" s="23">
        <f t="shared" si="25"/>
        <v>0</v>
      </c>
      <c r="O303" s="15">
        <f t="shared" si="24"/>
        <v>231.76</v>
      </c>
      <c r="P303" s="24"/>
      <c r="Q303" s="24">
        <f>K303</f>
        <v>231.76</v>
      </c>
      <c r="R303" s="24"/>
      <c r="S303" s="24"/>
    </row>
    <row r="304" s="1" customFormat="1" hidden="1" customHeight="1" spans="1:19">
      <c r="A304" s="1" t="s">
        <v>1355</v>
      </c>
      <c r="B304" s="1" t="s">
        <v>1356</v>
      </c>
      <c r="C304" s="8">
        <v>19</v>
      </c>
      <c r="D304" s="45" t="s">
        <v>1169</v>
      </c>
      <c r="E304" s="45" t="s">
        <v>150</v>
      </c>
      <c r="F304" s="45" t="s">
        <v>151</v>
      </c>
      <c r="G304" s="31" t="s">
        <v>1141</v>
      </c>
      <c r="H304" s="31">
        <v>20231231</v>
      </c>
      <c r="I304" s="58" t="s">
        <v>1143</v>
      </c>
      <c r="J304" s="58" t="s">
        <v>1144</v>
      </c>
      <c r="K304" s="51">
        <v>91.52</v>
      </c>
      <c r="L304" s="27"/>
      <c r="M304" s="23" t="s">
        <v>17</v>
      </c>
      <c r="N304" s="23">
        <f t="shared" si="25"/>
        <v>0</v>
      </c>
      <c r="O304" s="15">
        <f t="shared" si="24"/>
        <v>91.52</v>
      </c>
      <c r="P304" s="24">
        <f>K304</f>
        <v>91.52</v>
      </c>
      <c r="Q304" s="24"/>
      <c r="R304" s="24"/>
      <c r="S304" s="24"/>
    </row>
    <row r="305" s="1" customFormat="1" hidden="1" customHeight="1" spans="1:19">
      <c r="A305" s="1" t="s">
        <v>1355</v>
      </c>
      <c r="B305" s="1" t="s">
        <v>1356</v>
      </c>
      <c r="C305" s="8">
        <v>20</v>
      </c>
      <c r="D305" s="45" t="s">
        <v>1170</v>
      </c>
      <c r="E305" s="45" t="s">
        <v>150</v>
      </c>
      <c r="F305" s="45" t="s">
        <v>151</v>
      </c>
      <c r="G305" s="31" t="s">
        <v>1171</v>
      </c>
      <c r="H305" s="31" t="s">
        <v>1158</v>
      </c>
      <c r="I305" s="58" t="s">
        <v>1143</v>
      </c>
      <c r="J305" s="58" t="s">
        <v>1144</v>
      </c>
      <c r="K305" s="51">
        <v>131.36</v>
      </c>
      <c r="L305" s="27"/>
      <c r="M305" s="23" t="s">
        <v>18</v>
      </c>
      <c r="N305" s="23">
        <f t="shared" si="25"/>
        <v>0</v>
      </c>
      <c r="O305" s="15">
        <f t="shared" si="24"/>
        <v>131.36</v>
      </c>
      <c r="P305" s="24"/>
      <c r="Q305" s="24">
        <f>K305</f>
        <v>131.36</v>
      </c>
      <c r="R305" s="24"/>
      <c r="S305" s="24"/>
    </row>
    <row r="306" s="1" customFormat="1" hidden="1" customHeight="1" spans="1:19">
      <c r="A306" s="1" t="s">
        <v>1355</v>
      </c>
      <c r="B306" s="1" t="s">
        <v>1356</v>
      </c>
      <c r="C306" s="8">
        <v>21</v>
      </c>
      <c r="D306" s="45" t="s">
        <v>1172</v>
      </c>
      <c r="E306" s="45" t="s">
        <v>141</v>
      </c>
      <c r="F306" s="45" t="s">
        <v>142</v>
      </c>
      <c r="G306" s="31" t="s">
        <v>114</v>
      </c>
      <c r="H306" s="31">
        <v>20231231</v>
      </c>
      <c r="I306" s="58" t="s">
        <v>1143</v>
      </c>
      <c r="J306" s="58" t="s">
        <v>1144</v>
      </c>
      <c r="K306" s="51">
        <v>76.48</v>
      </c>
      <c r="L306" s="27"/>
      <c r="M306" s="23" t="s">
        <v>17</v>
      </c>
      <c r="N306" s="23">
        <f t="shared" si="25"/>
        <v>0</v>
      </c>
      <c r="O306" s="15">
        <f t="shared" si="24"/>
        <v>76.48</v>
      </c>
      <c r="P306" s="24">
        <f>K306</f>
        <v>76.48</v>
      </c>
      <c r="Q306" s="24"/>
      <c r="R306" s="24"/>
      <c r="S306" s="24"/>
    </row>
    <row r="307" s="1" customFormat="1" hidden="1" customHeight="1" spans="1:19">
      <c r="A307" s="1" t="s">
        <v>1355</v>
      </c>
      <c r="B307" s="1" t="s">
        <v>1356</v>
      </c>
      <c r="C307" s="8">
        <v>22</v>
      </c>
      <c r="D307" s="45" t="s">
        <v>1173</v>
      </c>
      <c r="E307" s="45" t="s">
        <v>141</v>
      </c>
      <c r="F307" s="45" t="s">
        <v>142</v>
      </c>
      <c r="G307" s="31" t="s">
        <v>214</v>
      </c>
      <c r="H307" s="31" t="s">
        <v>1164</v>
      </c>
      <c r="I307" s="58" t="s">
        <v>1143</v>
      </c>
      <c r="J307" s="58" t="s">
        <v>1144</v>
      </c>
      <c r="K307" s="51">
        <v>100.88</v>
      </c>
      <c r="L307" s="27"/>
      <c r="M307" s="23" t="s">
        <v>18</v>
      </c>
      <c r="N307" s="23">
        <f t="shared" si="25"/>
        <v>0</v>
      </c>
      <c r="O307" s="15">
        <f t="shared" si="24"/>
        <v>100.88</v>
      </c>
      <c r="P307" s="24"/>
      <c r="Q307" s="24">
        <f>K307</f>
        <v>100.88</v>
      </c>
      <c r="R307" s="24"/>
      <c r="S307" s="24"/>
    </row>
    <row r="308" s="1" customFormat="1" hidden="1" customHeight="1" spans="1:19">
      <c r="A308" s="1" t="s">
        <v>1355</v>
      </c>
      <c r="B308" s="1" t="s">
        <v>1356</v>
      </c>
      <c r="C308" s="8">
        <v>23</v>
      </c>
      <c r="D308" s="45" t="s">
        <v>1174</v>
      </c>
      <c r="E308" s="45" t="s">
        <v>135</v>
      </c>
      <c r="F308" s="45" t="s">
        <v>136</v>
      </c>
      <c r="G308" s="31" t="s">
        <v>1141</v>
      </c>
      <c r="H308" s="31">
        <v>20231231</v>
      </c>
      <c r="I308" s="58" t="s">
        <v>1143</v>
      </c>
      <c r="J308" s="58" t="s">
        <v>1144</v>
      </c>
      <c r="K308" s="51">
        <v>70.16</v>
      </c>
      <c r="L308" s="27"/>
      <c r="M308" s="23" t="s">
        <v>17</v>
      </c>
      <c r="N308" s="23">
        <f t="shared" si="25"/>
        <v>0</v>
      </c>
      <c r="O308" s="15">
        <f t="shared" si="24"/>
        <v>70.16</v>
      </c>
      <c r="P308" s="24">
        <f>K308</f>
        <v>70.16</v>
      </c>
      <c r="Q308" s="24"/>
      <c r="R308" s="24"/>
      <c r="S308" s="24"/>
    </row>
    <row r="309" s="1" customFormat="1" hidden="1" customHeight="1" spans="1:19">
      <c r="A309" s="1" t="s">
        <v>1355</v>
      </c>
      <c r="B309" s="1" t="s">
        <v>1356</v>
      </c>
      <c r="C309" s="8">
        <v>24</v>
      </c>
      <c r="D309" s="45" t="s">
        <v>1175</v>
      </c>
      <c r="E309" s="45" t="s">
        <v>135</v>
      </c>
      <c r="F309" s="45" t="s">
        <v>136</v>
      </c>
      <c r="G309" s="31" t="s">
        <v>214</v>
      </c>
      <c r="H309" s="31" t="s">
        <v>1176</v>
      </c>
      <c r="I309" s="58" t="s">
        <v>1143</v>
      </c>
      <c r="J309" s="58" t="s">
        <v>1144</v>
      </c>
      <c r="K309" s="51">
        <v>93.04</v>
      </c>
      <c r="L309" s="27"/>
      <c r="M309" s="23" t="s">
        <v>18</v>
      </c>
      <c r="N309" s="23">
        <f t="shared" si="25"/>
        <v>0</v>
      </c>
      <c r="O309" s="15">
        <f t="shared" si="24"/>
        <v>93.04</v>
      </c>
      <c r="P309" s="24"/>
      <c r="Q309" s="24">
        <f>K309</f>
        <v>93.04</v>
      </c>
      <c r="R309" s="24"/>
      <c r="S309" s="24"/>
    </row>
    <row r="310" s="1" customFormat="1" hidden="1" customHeight="1" spans="1:19">
      <c r="A310" s="1" t="s">
        <v>1355</v>
      </c>
      <c r="B310" s="1" t="s">
        <v>1356</v>
      </c>
      <c r="C310" s="8">
        <v>25</v>
      </c>
      <c r="D310" s="45" t="s">
        <v>1177</v>
      </c>
      <c r="E310" s="45" t="s">
        <v>138</v>
      </c>
      <c r="F310" s="45" t="s">
        <v>139</v>
      </c>
      <c r="G310" s="31" t="s">
        <v>1141</v>
      </c>
      <c r="H310" s="31">
        <v>20231231</v>
      </c>
      <c r="I310" s="58" t="s">
        <v>1143</v>
      </c>
      <c r="J310" s="58" t="s">
        <v>1144</v>
      </c>
      <c r="K310" s="51">
        <v>93.92</v>
      </c>
      <c r="L310" s="27"/>
      <c r="M310" s="23" t="s">
        <v>17</v>
      </c>
      <c r="N310" s="23">
        <f t="shared" si="25"/>
        <v>0</v>
      </c>
      <c r="O310" s="15">
        <f t="shared" si="24"/>
        <v>93.92</v>
      </c>
      <c r="P310" s="24">
        <f>K310</f>
        <v>93.92</v>
      </c>
      <c r="Q310" s="24"/>
      <c r="R310" s="24"/>
      <c r="S310" s="24"/>
    </row>
    <row r="311" s="1" customFormat="1" hidden="1" customHeight="1" spans="1:19">
      <c r="A311" s="1" t="s">
        <v>1355</v>
      </c>
      <c r="B311" s="1" t="s">
        <v>1356</v>
      </c>
      <c r="C311" s="8">
        <v>26</v>
      </c>
      <c r="D311" s="45" t="s">
        <v>1178</v>
      </c>
      <c r="E311" s="45" t="s">
        <v>138</v>
      </c>
      <c r="F311" s="45" t="s">
        <v>626</v>
      </c>
      <c r="G311" s="8" t="s">
        <v>114</v>
      </c>
      <c r="H311" s="8" t="s">
        <v>115</v>
      </c>
      <c r="I311" s="58" t="s">
        <v>1143</v>
      </c>
      <c r="J311" s="58" t="s">
        <v>1144</v>
      </c>
      <c r="K311" s="51">
        <v>135.04</v>
      </c>
      <c r="L311" s="27"/>
      <c r="M311" s="23" t="s">
        <v>18</v>
      </c>
      <c r="N311" s="23">
        <f t="shared" si="25"/>
        <v>0</v>
      </c>
      <c r="O311" s="15">
        <f t="shared" si="24"/>
        <v>135.04</v>
      </c>
      <c r="P311" s="24"/>
      <c r="Q311" s="24">
        <f>K311</f>
        <v>135.04</v>
      </c>
      <c r="R311" s="24"/>
      <c r="S311" s="24"/>
    </row>
    <row r="312" s="1" customFormat="1" hidden="1" customHeight="1" spans="1:19">
      <c r="A312" s="1" t="s">
        <v>1355</v>
      </c>
      <c r="B312" s="1" t="s">
        <v>1356</v>
      </c>
      <c r="C312" s="8">
        <v>27</v>
      </c>
      <c r="D312" s="45" t="s">
        <v>1179</v>
      </c>
      <c r="E312" s="45" t="s">
        <v>122</v>
      </c>
      <c r="F312" s="45" t="s">
        <v>123</v>
      </c>
      <c r="G312" s="8" t="s">
        <v>114</v>
      </c>
      <c r="H312" s="8" t="s">
        <v>115</v>
      </c>
      <c r="I312" s="58" t="s">
        <v>1143</v>
      </c>
      <c r="J312" s="58" t="s">
        <v>1144</v>
      </c>
      <c r="K312" s="51">
        <v>49.04</v>
      </c>
      <c r="L312" s="27"/>
      <c r="M312" s="23" t="s">
        <v>17</v>
      </c>
      <c r="N312" s="23">
        <f t="shared" si="25"/>
        <v>0</v>
      </c>
      <c r="O312" s="15">
        <f t="shared" si="24"/>
        <v>49.04</v>
      </c>
      <c r="P312" s="24">
        <f>K312</f>
        <v>49.04</v>
      </c>
      <c r="Q312" s="24"/>
      <c r="R312" s="24"/>
      <c r="S312" s="24"/>
    </row>
    <row r="313" s="1" customFormat="1" hidden="1" customHeight="1" spans="1:19">
      <c r="A313" s="1" t="s">
        <v>1355</v>
      </c>
      <c r="B313" s="1" t="s">
        <v>1356</v>
      </c>
      <c r="C313" s="8">
        <v>28</v>
      </c>
      <c r="D313" s="45" t="s">
        <v>1180</v>
      </c>
      <c r="E313" s="45" t="s">
        <v>122</v>
      </c>
      <c r="F313" s="45" t="s">
        <v>123</v>
      </c>
      <c r="G313" s="8" t="s">
        <v>114</v>
      </c>
      <c r="H313" s="8" t="s">
        <v>115</v>
      </c>
      <c r="I313" s="8" t="s">
        <v>1137</v>
      </c>
      <c r="J313" s="8" t="s">
        <v>1138</v>
      </c>
      <c r="K313" s="51">
        <v>76.4</v>
      </c>
      <c r="L313" s="27"/>
      <c r="M313" s="23" t="s">
        <v>18</v>
      </c>
      <c r="N313" s="23">
        <f t="shared" si="25"/>
        <v>0</v>
      </c>
      <c r="O313" s="15">
        <f t="shared" si="24"/>
        <v>76.4</v>
      </c>
      <c r="P313" s="24"/>
      <c r="Q313" s="24">
        <f>K313</f>
        <v>76.4</v>
      </c>
      <c r="R313" s="24"/>
      <c r="S313" s="24"/>
    </row>
    <row r="314" s="1" customFormat="1" ht="30" hidden="1" customHeight="1" spans="1:19">
      <c r="A314" s="1" t="s">
        <v>1355</v>
      </c>
      <c r="B314" s="1" t="s">
        <v>1357</v>
      </c>
      <c r="C314" s="8">
        <v>1</v>
      </c>
      <c r="D314" s="45" t="s">
        <v>1181</v>
      </c>
      <c r="E314" s="46" t="s">
        <v>70</v>
      </c>
      <c r="F314" s="46" t="s">
        <v>144</v>
      </c>
      <c r="G314" s="55" t="s">
        <v>214</v>
      </c>
      <c r="H314" s="55" t="s">
        <v>1182</v>
      </c>
      <c r="I314" s="46" t="s">
        <v>1183</v>
      </c>
      <c r="J314" s="46" t="s">
        <v>1184</v>
      </c>
      <c r="K314" s="51">
        <v>33.0526</v>
      </c>
      <c r="L314" s="27"/>
      <c r="M314" s="23" t="s">
        <v>1185</v>
      </c>
      <c r="N314" s="23">
        <f t="shared" si="25"/>
        <v>0</v>
      </c>
      <c r="O314" s="15">
        <f t="shared" si="24"/>
        <v>33.0526</v>
      </c>
      <c r="P314" s="51">
        <v>10.5551</v>
      </c>
      <c r="Q314" s="51">
        <v>20.0575</v>
      </c>
      <c r="R314" s="51">
        <v>2.44</v>
      </c>
      <c r="S314" s="24"/>
    </row>
    <row r="315" s="1" customFormat="1" hidden="1" customHeight="1" spans="1:19">
      <c r="A315" s="1" t="s">
        <v>1355</v>
      </c>
      <c r="B315" s="1" t="s">
        <v>1357</v>
      </c>
      <c r="C315" s="8">
        <v>2</v>
      </c>
      <c r="D315" s="45" t="s">
        <v>1186</v>
      </c>
      <c r="E315" s="45" t="s">
        <v>70</v>
      </c>
      <c r="F315" s="45" t="s">
        <v>144</v>
      </c>
      <c r="G315" s="31" t="s">
        <v>214</v>
      </c>
      <c r="H315" s="31" t="s">
        <v>1142</v>
      </c>
      <c r="I315" s="45" t="s">
        <v>1187</v>
      </c>
      <c r="J315" s="45" t="s">
        <v>1184</v>
      </c>
      <c r="K315" s="51">
        <v>32</v>
      </c>
      <c r="L315" s="27"/>
      <c r="M315" s="23" t="s">
        <v>17</v>
      </c>
      <c r="N315" s="23">
        <f t="shared" si="25"/>
        <v>0</v>
      </c>
      <c r="O315" s="15">
        <f t="shared" si="24"/>
        <v>32</v>
      </c>
      <c r="P315" s="24">
        <f>K315</f>
        <v>32</v>
      </c>
      <c r="Q315" s="24"/>
      <c r="R315" s="24"/>
      <c r="S315" s="24"/>
    </row>
    <row r="316" s="1" customFormat="1" hidden="1" customHeight="1" spans="1:19">
      <c r="A316" s="1" t="s">
        <v>1355</v>
      </c>
      <c r="B316" s="1" t="s">
        <v>1357</v>
      </c>
      <c r="C316" s="8">
        <v>5</v>
      </c>
      <c r="D316" s="45" t="s">
        <v>1188</v>
      </c>
      <c r="E316" s="45" t="s">
        <v>171</v>
      </c>
      <c r="F316" s="45" t="s">
        <v>172</v>
      </c>
      <c r="G316" s="31" t="s">
        <v>1189</v>
      </c>
      <c r="H316" s="31" t="s">
        <v>1142</v>
      </c>
      <c r="I316" s="45" t="s">
        <v>1190</v>
      </c>
      <c r="J316" s="45" t="s">
        <v>1191</v>
      </c>
      <c r="K316" s="51">
        <v>60</v>
      </c>
      <c r="L316" s="27"/>
      <c r="M316" s="23" t="s">
        <v>17</v>
      </c>
      <c r="N316" s="23">
        <f t="shared" si="25"/>
        <v>0</v>
      </c>
      <c r="O316" s="15">
        <f t="shared" si="24"/>
        <v>60</v>
      </c>
      <c r="P316" s="24">
        <f>K316</f>
        <v>60</v>
      </c>
      <c r="Q316" s="24"/>
      <c r="R316" s="24"/>
      <c r="S316" s="24"/>
    </row>
    <row r="317" s="1" customFormat="1" hidden="1" customHeight="1" spans="1:19">
      <c r="A317" s="1" t="s">
        <v>1355</v>
      </c>
      <c r="B317" s="1" t="s">
        <v>1357</v>
      </c>
      <c r="C317" s="8">
        <v>6</v>
      </c>
      <c r="D317" s="45" t="s">
        <v>1192</v>
      </c>
      <c r="E317" s="45" t="s">
        <v>171</v>
      </c>
      <c r="F317" s="45" t="s">
        <v>172</v>
      </c>
      <c r="G317" s="31" t="s">
        <v>214</v>
      </c>
      <c r="H317" s="31" t="s">
        <v>1193</v>
      </c>
      <c r="I317" s="45" t="s">
        <v>1190</v>
      </c>
      <c r="J317" s="45" t="s">
        <v>1191</v>
      </c>
      <c r="K317" s="51">
        <v>10</v>
      </c>
      <c r="L317" s="27"/>
      <c r="M317" s="23" t="s">
        <v>18</v>
      </c>
      <c r="N317" s="23">
        <f t="shared" si="25"/>
        <v>0</v>
      </c>
      <c r="O317" s="15">
        <f t="shared" si="24"/>
        <v>10</v>
      </c>
      <c r="P317" s="24"/>
      <c r="Q317" s="24">
        <f>K317</f>
        <v>10</v>
      </c>
      <c r="R317" s="24"/>
      <c r="S317" s="24"/>
    </row>
    <row r="318" s="1" customFormat="1" hidden="1" customHeight="1" spans="1:19">
      <c r="A318" s="1" t="s">
        <v>1355</v>
      </c>
      <c r="B318" s="1" t="s">
        <v>1357</v>
      </c>
      <c r="C318" s="8">
        <v>7</v>
      </c>
      <c r="D318" s="45" t="s">
        <v>1194</v>
      </c>
      <c r="E318" s="45" t="s">
        <v>125</v>
      </c>
      <c r="F318" s="45" t="s">
        <v>126</v>
      </c>
      <c r="G318" s="31" t="s">
        <v>1151</v>
      </c>
      <c r="H318" s="31" t="s">
        <v>1142</v>
      </c>
      <c r="I318" s="45" t="s">
        <v>1195</v>
      </c>
      <c r="J318" s="45" t="s">
        <v>1196</v>
      </c>
      <c r="K318" s="51">
        <v>2.6439</v>
      </c>
      <c r="L318" s="27"/>
      <c r="M318" s="23" t="s">
        <v>18</v>
      </c>
      <c r="N318" s="23">
        <f t="shared" si="25"/>
        <v>0</v>
      </c>
      <c r="O318" s="15">
        <f t="shared" ref="O318:O352" si="26">SUM(P318:S318)</f>
        <v>2.6439</v>
      </c>
      <c r="P318" s="24"/>
      <c r="Q318" s="24">
        <f>K318</f>
        <v>2.6439</v>
      </c>
      <c r="R318" s="24"/>
      <c r="S318" s="24"/>
    </row>
    <row r="319" s="1" customFormat="1" hidden="1" customHeight="1" spans="1:19">
      <c r="A319" s="1" t="s">
        <v>1355</v>
      </c>
      <c r="B319" s="1" t="s">
        <v>1357</v>
      </c>
      <c r="C319" s="8">
        <v>8</v>
      </c>
      <c r="D319" s="45" t="s">
        <v>1197</v>
      </c>
      <c r="E319" s="45" t="s">
        <v>125</v>
      </c>
      <c r="F319" s="45" t="s">
        <v>126</v>
      </c>
      <c r="G319" s="31" t="s">
        <v>1198</v>
      </c>
      <c r="H319" s="31" t="s">
        <v>1199</v>
      </c>
      <c r="I319" s="45" t="s">
        <v>1195</v>
      </c>
      <c r="J319" s="45" t="s">
        <v>1196</v>
      </c>
      <c r="K319" s="51">
        <v>7</v>
      </c>
      <c r="L319" s="27"/>
      <c r="M319" s="23" t="s">
        <v>283</v>
      </c>
      <c r="N319" s="23">
        <f t="shared" ref="N319:N352" si="27">K319-O319</f>
        <v>0</v>
      </c>
      <c r="O319" s="15">
        <f t="shared" si="26"/>
        <v>7</v>
      </c>
      <c r="P319" s="24"/>
      <c r="Q319" s="24"/>
      <c r="R319" s="24">
        <f>K319</f>
        <v>7</v>
      </c>
      <c r="S319" s="24"/>
    </row>
    <row r="320" s="1" customFormat="1" hidden="1" customHeight="1" spans="1:19">
      <c r="A320" s="1" t="s">
        <v>1355</v>
      </c>
      <c r="B320" s="1" t="s">
        <v>1357</v>
      </c>
      <c r="C320" s="8">
        <v>9</v>
      </c>
      <c r="D320" s="45" t="s">
        <v>1200</v>
      </c>
      <c r="E320" s="45" t="s">
        <v>112</v>
      </c>
      <c r="F320" s="45" t="s">
        <v>113</v>
      </c>
      <c r="G320" s="31" t="s">
        <v>197</v>
      </c>
      <c r="H320" s="31" t="s">
        <v>1142</v>
      </c>
      <c r="I320" s="45" t="s">
        <v>1195</v>
      </c>
      <c r="J320" s="45" t="s">
        <v>1201</v>
      </c>
      <c r="K320" s="51">
        <v>5</v>
      </c>
      <c r="L320" s="27"/>
      <c r="M320" s="23" t="s">
        <v>17</v>
      </c>
      <c r="N320" s="23">
        <f t="shared" si="27"/>
        <v>0</v>
      </c>
      <c r="O320" s="15">
        <f t="shared" si="26"/>
        <v>5</v>
      </c>
      <c r="P320" s="24">
        <f>K320</f>
        <v>5</v>
      </c>
      <c r="Q320" s="24"/>
      <c r="R320" s="24"/>
      <c r="S320" s="24"/>
    </row>
    <row r="321" s="1" customFormat="1" hidden="1" customHeight="1" spans="1:19">
      <c r="A321" s="1" t="s">
        <v>1355</v>
      </c>
      <c r="B321" s="1" t="s">
        <v>1357</v>
      </c>
      <c r="C321" s="8">
        <v>10</v>
      </c>
      <c r="D321" s="45" t="s">
        <v>1202</v>
      </c>
      <c r="E321" s="45" t="s">
        <v>112</v>
      </c>
      <c r="F321" s="45" t="s">
        <v>1203</v>
      </c>
      <c r="G321" s="31" t="s">
        <v>1027</v>
      </c>
      <c r="H321" s="31" t="s">
        <v>1204</v>
      </c>
      <c r="I321" s="45" t="s">
        <v>1195</v>
      </c>
      <c r="J321" s="45" t="s">
        <v>1201</v>
      </c>
      <c r="K321" s="51">
        <v>2.2564</v>
      </c>
      <c r="L321" s="27"/>
      <c r="M321" s="23" t="s">
        <v>18</v>
      </c>
      <c r="N321" s="23">
        <f t="shared" si="27"/>
        <v>0</v>
      </c>
      <c r="O321" s="15">
        <f t="shared" si="26"/>
        <v>2.2564</v>
      </c>
      <c r="P321" s="24"/>
      <c r="Q321" s="24">
        <f>K321</f>
        <v>2.2564</v>
      </c>
      <c r="R321" s="24"/>
      <c r="S321" s="24"/>
    </row>
    <row r="322" s="1" customFormat="1" hidden="1" customHeight="1" spans="1:19">
      <c r="A322" s="1" t="s">
        <v>1355</v>
      </c>
      <c r="B322" s="1" t="s">
        <v>1357</v>
      </c>
      <c r="C322" s="8">
        <v>11</v>
      </c>
      <c r="D322" s="45" t="s">
        <v>1205</v>
      </c>
      <c r="E322" s="45" t="s">
        <v>146</v>
      </c>
      <c r="F322" s="45" t="s">
        <v>147</v>
      </c>
      <c r="G322" s="31" t="s">
        <v>1167</v>
      </c>
      <c r="H322" s="31" t="s">
        <v>1142</v>
      </c>
      <c r="I322" s="45" t="s">
        <v>1206</v>
      </c>
      <c r="J322" s="45" t="s">
        <v>1207</v>
      </c>
      <c r="K322" s="51">
        <v>24</v>
      </c>
      <c r="L322" s="27"/>
      <c r="M322" s="23" t="s">
        <v>17</v>
      </c>
      <c r="N322" s="23">
        <f t="shared" si="27"/>
        <v>0</v>
      </c>
      <c r="O322" s="15">
        <f t="shared" si="26"/>
        <v>24</v>
      </c>
      <c r="P322" s="24">
        <f>K322</f>
        <v>24</v>
      </c>
      <c r="Q322" s="24"/>
      <c r="R322" s="24"/>
      <c r="S322" s="24"/>
    </row>
    <row r="323" s="1" customFormat="1" hidden="1" customHeight="1" spans="1:19">
      <c r="A323" s="1" t="s">
        <v>1355</v>
      </c>
      <c r="B323" s="1" t="s">
        <v>1357</v>
      </c>
      <c r="C323" s="8">
        <v>12</v>
      </c>
      <c r="D323" s="45" t="s">
        <v>1208</v>
      </c>
      <c r="E323" s="45" t="s">
        <v>146</v>
      </c>
      <c r="F323" s="45" t="s">
        <v>147</v>
      </c>
      <c r="G323" s="31" t="s">
        <v>915</v>
      </c>
      <c r="H323" s="31" t="s">
        <v>1209</v>
      </c>
      <c r="I323" s="45" t="s">
        <v>1206</v>
      </c>
      <c r="J323" s="45" t="s">
        <v>1207</v>
      </c>
      <c r="K323" s="51">
        <v>2.8477</v>
      </c>
      <c r="L323" s="27"/>
      <c r="M323" s="23" t="s">
        <v>18</v>
      </c>
      <c r="N323" s="23">
        <f t="shared" si="27"/>
        <v>0</v>
      </c>
      <c r="O323" s="15">
        <f t="shared" si="26"/>
        <v>2.8477</v>
      </c>
      <c r="P323" s="24"/>
      <c r="Q323" s="24">
        <f>K323</f>
        <v>2.8477</v>
      </c>
      <c r="R323" s="24"/>
      <c r="S323" s="24"/>
    </row>
    <row r="324" s="1" customFormat="1" hidden="1" customHeight="1" spans="1:19">
      <c r="A324" s="1" t="s">
        <v>1355</v>
      </c>
      <c r="B324" s="1" t="s">
        <v>1357</v>
      </c>
      <c r="C324" s="8">
        <v>13</v>
      </c>
      <c r="D324" s="45" t="s">
        <v>1210</v>
      </c>
      <c r="E324" s="45" t="s">
        <v>130</v>
      </c>
      <c r="F324" s="45" t="s">
        <v>131</v>
      </c>
      <c r="G324" s="31" t="s">
        <v>1211</v>
      </c>
      <c r="H324" s="31" t="s">
        <v>1212</v>
      </c>
      <c r="I324" s="45" t="s">
        <v>1213</v>
      </c>
      <c r="J324" s="45" t="s">
        <v>1214</v>
      </c>
      <c r="K324" s="51">
        <v>43.9537</v>
      </c>
      <c r="L324" s="27"/>
      <c r="M324" s="23" t="s">
        <v>17</v>
      </c>
      <c r="N324" s="23">
        <f t="shared" si="27"/>
        <v>0</v>
      </c>
      <c r="O324" s="15">
        <f t="shared" si="26"/>
        <v>43.9537</v>
      </c>
      <c r="P324" s="24">
        <f>K324</f>
        <v>43.9537</v>
      </c>
      <c r="Q324" s="24"/>
      <c r="R324" s="24"/>
      <c r="S324" s="24"/>
    </row>
    <row r="325" s="1" customFormat="1" hidden="1" customHeight="1" spans="1:19">
      <c r="A325" s="1" t="s">
        <v>1355</v>
      </c>
      <c r="B325" s="1" t="s">
        <v>1357</v>
      </c>
      <c r="C325" s="8">
        <v>14</v>
      </c>
      <c r="D325" s="45" t="s">
        <v>1215</v>
      </c>
      <c r="E325" s="45" t="s">
        <v>130</v>
      </c>
      <c r="F325" s="45" t="s">
        <v>131</v>
      </c>
      <c r="G325" s="31" t="s">
        <v>1216</v>
      </c>
      <c r="H325" s="31" t="s">
        <v>1162</v>
      </c>
      <c r="I325" s="45" t="s">
        <v>1213</v>
      </c>
      <c r="J325" s="45" t="s">
        <v>1214</v>
      </c>
      <c r="K325" s="51">
        <v>5.0307</v>
      </c>
      <c r="L325" s="27"/>
      <c r="M325" s="23" t="s">
        <v>18</v>
      </c>
      <c r="N325" s="23">
        <f t="shared" si="27"/>
        <v>0</v>
      </c>
      <c r="O325" s="15">
        <f t="shared" si="26"/>
        <v>5.0307</v>
      </c>
      <c r="P325" s="24"/>
      <c r="Q325" s="24">
        <f>K325</f>
        <v>5.0307</v>
      </c>
      <c r="R325" s="24"/>
      <c r="S325" s="24"/>
    </row>
    <row r="326" s="1" customFormat="1" hidden="1" customHeight="1" spans="1:19">
      <c r="A326" s="1" t="s">
        <v>1355</v>
      </c>
      <c r="B326" s="1" t="s">
        <v>1357</v>
      </c>
      <c r="C326" s="8">
        <v>15</v>
      </c>
      <c r="D326" s="45" t="s">
        <v>1217</v>
      </c>
      <c r="E326" s="45" t="s">
        <v>161</v>
      </c>
      <c r="F326" s="45" t="s">
        <v>162</v>
      </c>
      <c r="G326" s="31" t="s">
        <v>1164</v>
      </c>
      <c r="H326" s="31" t="s">
        <v>1212</v>
      </c>
      <c r="I326" s="45" t="s">
        <v>1218</v>
      </c>
      <c r="J326" s="45" t="s">
        <v>1219</v>
      </c>
      <c r="K326" s="51">
        <v>37</v>
      </c>
      <c r="L326" s="27"/>
      <c r="M326" s="23" t="s">
        <v>17</v>
      </c>
      <c r="N326" s="23">
        <f t="shared" si="27"/>
        <v>0</v>
      </c>
      <c r="O326" s="15">
        <f t="shared" si="26"/>
        <v>37</v>
      </c>
      <c r="P326" s="24">
        <f>K326</f>
        <v>37</v>
      </c>
      <c r="Q326" s="24"/>
      <c r="R326" s="24"/>
      <c r="S326" s="24"/>
    </row>
    <row r="327" s="1" customFormat="1" hidden="1" customHeight="1" spans="1:19">
      <c r="A327" s="1" t="s">
        <v>1355</v>
      </c>
      <c r="B327" s="1" t="s">
        <v>1357</v>
      </c>
      <c r="C327" s="8">
        <v>16</v>
      </c>
      <c r="D327" s="45" t="s">
        <v>1220</v>
      </c>
      <c r="E327" s="45" t="s">
        <v>161</v>
      </c>
      <c r="F327" s="45" t="s">
        <v>162</v>
      </c>
      <c r="G327" s="31" t="s">
        <v>1221</v>
      </c>
      <c r="H327" s="31" t="s">
        <v>1158</v>
      </c>
      <c r="I327" s="45" t="s">
        <v>1218</v>
      </c>
      <c r="J327" s="45" t="s">
        <v>1219</v>
      </c>
      <c r="K327" s="51">
        <v>14.8351</v>
      </c>
      <c r="L327" s="27"/>
      <c r="M327" s="23" t="s">
        <v>18</v>
      </c>
      <c r="N327" s="23">
        <f t="shared" si="27"/>
        <v>0</v>
      </c>
      <c r="O327" s="15">
        <f t="shared" si="26"/>
        <v>14.8351</v>
      </c>
      <c r="P327" s="24"/>
      <c r="Q327" s="24">
        <f>K327</f>
        <v>14.8351</v>
      </c>
      <c r="R327" s="24"/>
      <c r="S327" s="24"/>
    </row>
    <row r="328" s="1" customFormat="1" hidden="1" customHeight="1" spans="1:19">
      <c r="A328" s="1" t="s">
        <v>1355</v>
      </c>
      <c r="B328" s="1" t="s">
        <v>1357</v>
      </c>
      <c r="C328" s="8">
        <v>17</v>
      </c>
      <c r="D328" s="45" t="s">
        <v>1222</v>
      </c>
      <c r="E328" s="45" t="s">
        <v>119</v>
      </c>
      <c r="F328" s="45" t="s">
        <v>120</v>
      </c>
      <c r="G328" s="31" t="s">
        <v>1223</v>
      </c>
      <c r="H328" s="31" t="s">
        <v>1224</v>
      </c>
      <c r="I328" s="45" t="s">
        <v>1225</v>
      </c>
      <c r="J328" s="45" t="s">
        <v>1226</v>
      </c>
      <c r="K328" s="51">
        <v>46</v>
      </c>
      <c r="L328" s="27"/>
      <c r="M328" s="23" t="s">
        <v>17</v>
      </c>
      <c r="N328" s="23">
        <f t="shared" si="27"/>
        <v>0</v>
      </c>
      <c r="O328" s="15">
        <f t="shared" si="26"/>
        <v>46</v>
      </c>
      <c r="P328" s="24">
        <f>K328</f>
        <v>46</v>
      </c>
      <c r="Q328" s="24"/>
      <c r="R328" s="24"/>
      <c r="S328" s="24"/>
    </row>
    <row r="329" s="1" customFormat="1" ht="30" hidden="1" customHeight="1" spans="1:19">
      <c r="A329" s="1" t="s">
        <v>1355</v>
      </c>
      <c r="B329" s="1" t="s">
        <v>1357</v>
      </c>
      <c r="C329" s="8">
        <v>18</v>
      </c>
      <c r="D329" s="45" t="s">
        <v>1227</v>
      </c>
      <c r="E329" s="46" t="s">
        <v>119</v>
      </c>
      <c r="F329" s="46" t="s">
        <v>120</v>
      </c>
      <c r="G329" s="55" t="s">
        <v>1141</v>
      </c>
      <c r="H329" s="55" t="s">
        <v>1142</v>
      </c>
      <c r="I329" s="46" t="s">
        <v>1225</v>
      </c>
      <c r="J329" s="46" t="s">
        <v>1226</v>
      </c>
      <c r="K329" s="51">
        <v>26.6052</v>
      </c>
      <c r="L329" s="27"/>
      <c r="M329" s="23" t="s">
        <v>1228</v>
      </c>
      <c r="N329" s="23">
        <f t="shared" si="27"/>
        <v>0</v>
      </c>
      <c r="O329" s="15">
        <f t="shared" si="26"/>
        <v>26.6052</v>
      </c>
      <c r="P329" s="51">
        <v>8.6052</v>
      </c>
      <c r="Q329" s="51">
        <v>18</v>
      </c>
      <c r="R329" s="24"/>
      <c r="S329" s="24"/>
    </row>
    <row r="330" s="1" customFormat="1" hidden="1" customHeight="1" spans="1:19">
      <c r="A330" s="1" t="s">
        <v>1355</v>
      </c>
      <c r="B330" s="1" t="s">
        <v>1357</v>
      </c>
      <c r="C330" s="8">
        <v>20</v>
      </c>
      <c r="D330" s="45" t="s">
        <v>1229</v>
      </c>
      <c r="E330" s="45" t="s">
        <v>150</v>
      </c>
      <c r="F330" s="45" t="s">
        <v>151</v>
      </c>
      <c r="G330" s="31" t="s">
        <v>268</v>
      </c>
      <c r="H330" s="31" t="s">
        <v>1142</v>
      </c>
      <c r="I330" s="45" t="s">
        <v>1230</v>
      </c>
      <c r="J330" s="45" t="s">
        <v>1231</v>
      </c>
      <c r="K330" s="51">
        <v>37</v>
      </c>
      <c r="L330" s="27"/>
      <c r="M330" s="23" t="s">
        <v>17</v>
      </c>
      <c r="N330" s="23">
        <f t="shared" si="27"/>
        <v>0</v>
      </c>
      <c r="O330" s="15">
        <f t="shared" si="26"/>
        <v>37</v>
      </c>
      <c r="P330" s="24">
        <f>K330</f>
        <v>37</v>
      </c>
      <c r="Q330" s="24"/>
      <c r="R330" s="24"/>
      <c r="S330" s="24"/>
    </row>
    <row r="331" s="1" customFormat="1" hidden="1" customHeight="1" spans="1:19">
      <c r="A331" s="1" t="s">
        <v>1355</v>
      </c>
      <c r="B331" s="1" t="s">
        <v>1357</v>
      </c>
      <c r="C331" s="8">
        <v>21</v>
      </c>
      <c r="D331" s="45" t="s">
        <v>1232</v>
      </c>
      <c r="E331" s="45" t="s">
        <v>150</v>
      </c>
      <c r="F331" s="45" t="s">
        <v>151</v>
      </c>
      <c r="G331" s="31" t="s">
        <v>1189</v>
      </c>
      <c r="H331" s="31" t="s">
        <v>1233</v>
      </c>
      <c r="I331" s="45" t="s">
        <v>1230</v>
      </c>
      <c r="J331" s="45" t="s">
        <v>1231</v>
      </c>
      <c r="K331" s="51">
        <v>12.6887</v>
      </c>
      <c r="L331" s="27"/>
      <c r="M331" s="23" t="s">
        <v>18</v>
      </c>
      <c r="N331" s="23">
        <f t="shared" si="27"/>
        <v>0</v>
      </c>
      <c r="O331" s="15">
        <f t="shared" si="26"/>
        <v>12.6887</v>
      </c>
      <c r="P331" s="24"/>
      <c r="Q331" s="24">
        <f>K331</f>
        <v>12.6887</v>
      </c>
      <c r="R331" s="24"/>
      <c r="S331" s="24"/>
    </row>
    <row r="332" s="1" customFormat="1" hidden="1" customHeight="1" spans="1:19">
      <c r="A332" s="1" t="s">
        <v>1355</v>
      </c>
      <c r="B332" s="1" t="s">
        <v>1357</v>
      </c>
      <c r="C332" s="8">
        <v>22</v>
      </c>
      <c r="D332" s="45" t="s">
        <v>1234</v>
      </c>
      <c r="E332" s="45" t="s">
        <v>141</v>
      </c>
      <c r="F332" s="45" t="s">
        <v>142</v>
      </c>
      <c r="G332" s="31" t="s">
        <v>1141</v>
      </c>
      <c r="H332" s="31" t="s">
        <v>1142</v>
      </c>
      <c r="I332" s="45" t="s">
        <v>1195</v>
      </c>
      <c r="J332" s="45" t="s">
        <v>1235</v>
      </c>
      <c r="K332" s="51">
        <v>9.9904</v>
      </c>
      <c r="L332" s="27"/>
      <c r="M332" s="23" t="s">
        <v>17</v>
      </c>
      <c r="N332" s="23">
        <f t="shared" si="27"/>
        <v>0</v>
      </c>
      <c r="O332" s="15">
        <f t="shared" si="26"/>
        <v>9.9904</v>
      </c>
      <c r="P332" s="24">
        <f>K332</f>
        <v>9.9904</v>
      </c>
      <c r="Q332" s="24"/>
      <c r="R332" s="24"/>
      <c r="S332" s="24"/>
    </row>
    <row r="333" s="1" customFormat="1" hidden="1" customHeight="1" spans="1:19">
      <c r="A333" s="1" t="s">
        <v>1355</v>
      </c>
      <c r="B333" s="1" t="s">
        <v>1357</v>
      </c>
      <c r="C333" s="8">
        <v>23</v>
      </c>
      <c r="D333" s="45" t="s">
        <v>1236</v>
      </c>
      <c r="E333" s="45" t="s">
        <v>141</v>
      </c>
      <c r="F333" s="45" t="s">
        <v>142</v>
      </c>
      <c r="G333" s="31" t="s">
        <v>1223</v>
      </c>
      <c r="H333" s="31" t="s">
        <v>1237</v>
      </c>
      <c r="I333" s="45" t="s">
        <v>1195</v>
      </c>
      <c r="J333" s="45" t="s">
        <v>1235</v>
      </c>
      <c r="K333" s="51">
        <v>0.51</v>
      </c>
      <c r="L333" s="27"/>
      <c r="M333" s="23" t="s">
        <v>18</v>
      </c>
      <c r="N333" s="23">
        <f t="shared" si="27"/>
        <v>0</v>
      </c>
      <c r="O333" s="15">
        <f t="shared" si="26"/>
        <v>0.51</v>
      </c>
      <c r="P333" s="24"/>
      <c r="Q333" s="24">
        <f>K333</f>
        <v>0.51</v>
      </c>
      <c r="R333" s="24"/>
      <c r="S333" s="24"/>
    </row>
    <row r="334" s="1" customFormat="1" hidden="1" customHeight="1" spans="1:19">
      <c r="A334" s="1" t="s">
        <v>1355</v>
      </c>
      <c r="B334" s="1" t="s">
        <v>1357</v>
      </c>
      <c r="C334" s="8">
        <v>24</v>
      </c>
      <c r="D334" s="45" t="s">
        <v>1238</v>
      </c>
      <c r="E334" s="45" t="s">
        <v>135</v>
      </c>
      <c r="F334" s="45" t="s">
        <v>136</v>
      </c>
      <c r="G334" s="8" t="s">
        <v>114</v>
      </c>
      <c r="H334" s="8" t="s">
        <v>115</v>
      </c>
      <c r="I334" s="45" t="s">
        <v>1239</v>
      </c>
      <c r="J334" s="45" t="s">
        <v>1240</v>
      </c>
      <c r="K334" s="51">
        <v>30</v>
      </c>
      <c r="L334" s="27"/>
      <c r="M334" s="23" t="s">
        <v>17</v>
      </c>
      <c r="N334" s="23">
        <f t="shared" si="27"/>
        <v>0</v>
      </c>
      <c r="O334" s="15">
        <f t="shared" si="26"/>
        <v>30</v>
      </c>
      <c r="P334" s="24">
        <f>K334</f>
        <v>30</v>
      </c>
      <c r="Q334" s="24"/>
      <c r="R334" s="24"/>
      <c r="S334" s="24"/>
    </row>
    <row r="335" s="1" customFormat="1" hidden="1" customHeight="1" spans="1:19">
      <c r="A335" s="1" t="s">
        <v>1355</v>
      </c>
      <c r="B335" s="1" t="s">
        <v>1357</v>
      </c>
      <c r="C335" s="8">
        <v>25</v>
      </c>
      <c r="D335" s="45" t="s">
        <v>1241</v>
      </c>
      <c r="E335" s="45" t="s">
        <v>135</v>
      </c>
      <c r="F335" s="45" t="s">
        <v>136</v>
      </c>
      <c r="G335" s="8" t="s">
        <v>114</v>
      </c>
      <c r="H335" s="8" t="s">
        <v>115</v>
      </c>
      <c r="I335" s="45" t="s">
        <v>1239</v>
      </c>
      <c r="J335" s="45" t="s">
        <v>1240</v>
      </c>
      <c r="K335" s="51">
        <v>1.3816</v>
      </c>
      <c r="L335" s="27"/>
      <c r="M335" s="23" t="s">
        <v>18</v>
      </c>
      <c r="N335" s="23">
        <f t="shared" si="27"/>
        <v>0</v>
      </c>
      <c r="O335" s="15">
        <f t="shared" si="26"/>
        <v>1.3816</v>
      </c>
      <c r="P335" s="24"/>
      <c r="Q335" s="24">
        <f>K335</f>
        <v>1.3816</v>
      </c>
      <c r="R335" s="24"/>
      <c r="S335" s="24"/>
    </row>
    <row r="336" s="1" customFormat="1" hidden="1" customHeight="1" spans="1:19">
      <c r="A336" s="1" t="s">
        <v>1355</v>
      </c>
      <c r="B336" s="1" t="s">
        <v>1357</v>
      </c>
      <c r="C336" s="8">
        <v>26</v>
      </c>
      <c r="D336" s="45" t="s">
        <v>1242</v>
      </c>
      <c r="E336" s="45" t="s">
        <v>138</v>
      </c>
      <c r="F336" s="45" t="s">
        <v>139</v>
      </c>
      <c r="G336" s="8" t="s">
        <v>114</v>
      </c>
      <c r="H336" s="8" t="s">
        <v>115</v>
      </c>
      <c r="I336" s="45" t="s">
        <v>1243</v>
      </c>
      <c r="J336" s="45" t="s">
        <v>1235</v>
      </c>
      <c r="K336" s="51">
        <v>39.1377</v>
      </c>
      <c r="L336" s="27"/>
      <c r="M336" s="23" t="s">
        <v>17</v>
      </c>
      <c r="N336" s="23">
        <f t="shared" si="27"/>
        <v>0</v>
      </c>
      <c r="O336" s="15">
        <f t="shared" si="26"/>
        <v>39.1377</v>
      </c>
      <c r="P336" s="24">
        <f>K336</f>
        <v>39.1377</v>
      </c>
      <c r="Q336" s="24"/>
      <c r="R336" s="24"/>
      <c r="S336" s="24"/>
    </row>
    <row r="337" s="1" customFormat="1" ht="30" hidden="1" customHeight="1" spans="1:19">
      <c r="A337" s="1" t="s">
        <v>1355</v>
      </c>
      <c r="B337" s="1" t="s">
        <v>1357</v>
      </c>
      <c r="C337" s="8">
        <v>27</v>
      </c>
      <c r="D337" s="45" t="s">
        <v>1244</v>
      </c>
      <c r="E337" s="46" t="s">
        <v>138</v>
      </c>
      <c r="F337" s="46" t="s">
        <v>626</v>
      </c>
      <c r="G337" s="54" t="s">
        <v>114</v>
      </c>
      <c r="H337" s="54" t="s">
        <v>115</v>
      </c>
      <c r="I337" s="46" t="s">
        <v>1243</v>
      </c>
      <c r="J337" s="46" t="s">
        <v>1235</v>
      </c>
      <c r="K337" s="51">
        <v>2.075</v>
      </c>
      <c r="L337" s="27"/>
      <c r="M337" s="23" t="s">
        <v>1245</v>
      </c>
      <c r="N337" s="23">
        <f t="shared" si="27"/>
        <v>0</v>
      </c>
      <c r="O337" s="15">
        <f t="shared" si="26"/>
        <v>2.075</v>
      </c>
      <c r="P337" s="24"/>
      <c r="Q337" s="51">
        <v>1.955</v>
      </c>
      <c r="R337" s="51">
        <v>0.12</v>
      </c>
      <c r="S337" s="24"/>
    </row>
    <row r="338" s="1" customFormat="1" hidden="1" customHeight="1" spans="1:19">
      <c r="A338" s="1" t="s">
        <v>1355</v>
      </c>
      <c r="B338" s="1" t="s">
        <v>1357</v>
      </c>
      <c r="C338" s="8">
        <v>29</v>
      </c>
      <c r="D338" s="45" t="s">
        <v>1246</v>
      </c>
      <c r="E338" s="45" t="s">
        <v>122</v>
      </c>
      <c r="F338" s="45" t="s">
        <v>123</v>
      </c>
      <c r="G338" s="8" t="s">
        <v>114</v>
      </c>
      <c r="H338" s="8" t="s">
        <v>115</v>
      </c>
      <c r="I338" s="45" t="s">
        <v>1195</v>
      </c>
      <c r="J338" s="45" t="s">
        <v>1247</v>
      </c>
      <c r="K338" s="51">
        <v>25</v>
      </c>
      <c r="L338" s="27"/>
      <c r="M338" s="23" t="s">
        <v>17</v>
      </c>
      <c r="N338" s="23">
        <f t="shared" si="27"/>
        <v>0</v>
      </c>
      <c r="O338" s="15">
        <f t="shared" si="26"/>
        <v>25</v>
      </c>
      <c r="P338" s="24">
        <f>K338</f>
        <v>25</v>
      </c>
      <c r="Q338" s="24"/>
      <c r="R338" s="24"/>
      <c r="S338" s="24"/>
    </row>
    <row r="339" s="1" customFormat="1" hidden="1" customHeight="1" spans="1:19">
      <c r="A339" s="1" t="s">
        <v>1355</v>
      </c>
      <c r="B339" s="1" t="s">
        <v>1357</v>
      </c>
      <c r="C339" s="8">
        <v>30</v>
      </c>
      <c r="D339" s="45" t="s">
        <v>1248</v>
      </c>
      <c r="E339" s="45" t="s">
        <v>122</v>
      </c>
      <c r="F339" s="45" t="s">
        <v>123</v>
      </c>
      <c r="G339" s="8" t="s">
        <v>114</v>
      </c>
      <c r="H339" s="8" t="s">
        <v>115</v>
      </c>
      <c r="I339" s="45" t="s">
        <v>1195</v>
      </c>
      <c r="J339" s="45" t="s">
        <v>1247</v>
      </c>
      <c r="K339" s="51">
        <v>2.9573</v>
      </c>
      <c r="L339" s="27"/>
      <c r="M339" s="23" t="s">
        <v>18</v>
      </c>
      <c r="N339" s="23">
        <f t="shared" si="27"/>
        <v>0</v>
      </c>
      <c r="O339" s="15">
        <f t="shared" si="26"/>
        <v>2.9573</v>
      </c>
      <c r="P339" s="24"/>
      <c r="Q339" s="24">
        <f>K339</f>
        <v>2.9573</v>
      </c>
      <c r="R339" s="24"/>
      <c r="S339" s="24"/>
    </row>
    <row r="340" s="1" customFormat="1" hidden="1" customHeight="1" spans="1:19">
      <c r="A340" s="1" t="s">
        <v>1355</v>
      </c>
      <c r="B340" s="1" t="s">
        <v>1358</v>
      </c>
      <c r="C340" s="8">
        <v>1</v>
      </c>
      <c r="D340" s="45" t="s">
        <v>1250</v>
      </c>
      <c r="E340" s="46" t="s">
        <v>70</v>
      </c>
      <c r="F340" s="46" t="s">
        <v>144</v>
      </c>
      <c r="G340" s="46" t="s">
        <v>114</v>
      </c>
      <c r="H340" s="46" t="s">
        <v>186</v>
      </c>
      <c r="I340" s="55" t="s">
        <v>89</v>
      </c>
      <c r="J340" s="55" t="s">
        <v>1251</v>
      </c>
      <c r="K340" s="51">
        <v>294.48</v>
      </c>
      <c r="L340" s="27"/>
      <c r="M340" s="23" t="s">
        <v>1252</v>
      </c>
      <c r="N340" s="23">
        <f t="shared" si="27"/>
        <v>0</v>
      </c>
      <c r="O340" s="15">
        <f t="shared" si="26"/>
        <v>294.48</v>
      </c>
      <c r="P340" s="24"/>
      <c r="Q340" s="51">
        <v>201.81</v>
      </c>
      <c r="R340" s="51">
        <v>92.67</v>
      </c>
      <c r="S340" s="24"/>
    </row>
    <row r="341" s="1" customFormat="1" hidden="1" customHeight="1" spans="1:19">
      <c r="A341" s="1" t="s">
        <v>1355</v>
      </c>
      <c r="B341" s="1" t="s">
        <v>1358</v>
      </c>
      <c r="C341" s="8">
        <v>3</v>
      </c>
      <c r="D341" s="45" t="s">
        <v>1253</v>
      </c>
      <c r="E341" s="46" t="s">
        <v>171</v>
      </c>
      <c r="F341" s="46" t="s">
        <v>172</v>
      </c>
      <c r="G341" s="46" t="s">
        <v>114</v>
      </c>
      <c r="H341" s="46" t="s">
        <v>115</v>
      </c>
      <c r="I341" s="55" t="s">
        <v>89</v>
      </c>
      <c r="J341" s="55" t="s">
        <v>1254</v>
      </c>
      <c r="K341" s="51">
        <v>70.431</v>
      </c>
      <c r="L341" s="27"/>
      <c r="M341" s="23" t="s">
        <v>1255</v>
      </c>
      <c r="N341" s="23">
        <f t="shared" si="27"/>
        <v>0</v>
      </c>
      <c r="O341" s="15">
        <f t="shared" si="26"/>
        <v>70.431</v>
      </c>
      <c r="P341" s="51">
        <v>15.03</v>
      </c>
      <c r="Q341" s="51">
        <v>30</v>
      </c>
      <c r="R341" s="51">
        <v>25.401</v>
      </c>
      <c r="S341" s="24"/>
    </row>
    <row r="342" s="1" customFormat="1" hidden="1" customHeight="1" spans="1:19">
      <c r="A342" s="1" t="s">
        <v>1355</v>
      </c>
      <c r="B342" s="1" t="s">
        <v>1358</v>
      </c>
      <c r="C342" s="8">
        <v>6</v>
      </c>
      <c r="D342" s="45" t="s">
        <v>1256</v>
      </c>
      <c r="E342" s="46" t="s">
        <v>125</v>
      </c>
      <c r="F342" s="46" t="s">
        <v>126</v>
      </c>
      <c r="G342" s="46" t="s">
        <v>1257</v>
      </c>
      <c r="H342" s="46" t="s">
        <v>115</v>
      </c>
      <c r="I342" s="55" t="s">
        <v>89</v>
      </c>
      <c r="J342" s="55" t="s">
        <v>1258</v>
      </c>
      <c r="K342" s="51">
        <v>27.87</v>
      </c>
      <c r="L342" s="27"/>
      <c r="M342" s="23" t="s">
        <v>1259</v>
      </c>
      <c r="N342" s="23">
        <f t="shared" si="27"/>
        <v>0</v>
      </c>
      <c r="O342" s="15">
        <f t="shared" si="26"/>
        <v>27.87</v>
      </c>
      <c r="P342" s="51">
        <v>13.13</v>
      </c>
      <c r="Q342" s="51">
        <v>10</v>
      </c>
      <c r="R342" s="51">
        <v>4.74</v>
      </c>
      <c r="S342" s="24"/>
    </row>
    <row r="343" s="1" customFormat="1" hidden="1" customHeight="1" spans="1:19">
      <c r="A343" s="1" t="s">
        <v>1355</v>
      </c>
      <c r="B343" s="1" t="s">
        <v>1358</v>
      </c>
      <c r="C343" s="8">
        <v>9</v>
      </c>
      <c r="D343" s="45" t="s">
        <v>1260</v>
      </c>
      <c r="E343" s="46" t="s">
        <v>112</v>
      </c>
      <c r="F343" s="46" t="s">
        <v>113</v>
      </c>
      <c r="G343" s="46" t="s">
        <v>1105</v>
      </c>
      <c r="H343" s="46" t="s">
        <v>186</v>
      </c>
      <c r="I343" s="55" t="s">
        <v>89</v>
      </c>
      <c r="J343" s="55" t="s">
        <v>1261</v>
      </c>
      <c r="K343" s="51">
        <v>8.16</v>
      </c>
      <c r="L343" s="27"/>
      <c r="M343" s="23" t="s">
        <v>1262</v>
      </c>
      <c r="N343" s="23">
        <f t="shared" si="27"/>
        <v>0</v>
      </c>
      <c r="O343" s="15">
        <f t="shared" si="26"/>
        <v>8.16</v>
      </c>
      <c r="P343" s="24"/>
      <c r="Q343" s="51">
        <v>7.08</v>
      </c>
      <c r="R343" s="51">
        <v>1.08</v>
      </c>
      <c r="S343" s="24"/>
    </row>
    <row r="344" s="1" customFormat="1" hidden="1" customHeight="1" spans="1:19">
      <c r="A344" s="1" t="s">
        <v>1355</v>
      </c>
      <c r="B344" s="1" t="s">
        <v>1358</v>
      </c>
      <c r="C344" s="8">
        <v>11</v>
      </c>
      <c r="D344" s="45" t="s">
        <v>1263</v>
      </c>
      <c r="E344" s="46" t="s">
        <v>146</v>
      </c>
      <c r="F344" s="46" t="s">
        <v>147</v>
      </c>
      <c r="G344" s="46" t="s">
        <v>114</v>
      </c>
      <c r="H344" s="46" t="s">
        <v>115</v>
      </c>
      <c r="I344" s="55" t="s">
        <v>89</v>
      </c>
      <c r="J344" s="55" t="s">
        <v>1264</v>
      </c>
      <c r="K344" s="51">
        <v>43.71</v>
      </c>
      <c r="L344" s="27"/>
      <c r="M344" s="23" t="s">
        <v>1265</v>
      </c>
      <c r="N344" s="23">
        <f t="shared" si="27"/>
        <v>0</v>
      </c>
      <c r="O344" s="15">
        <f t="shared" si="26"/>
        <v>43.71</v>
      </c>
      <c r="P344" s="24"/>
      <c r="Q344" s="51">
        <v>32.28</v>
      </c>
      <c r="R344" s="51">
        <v>11.43</v>
      </c>
      <c r="S344" s="24"/>
    </row>
    <row r="345" s="1" customFormat="1" hidden="1" customHeight="1" spans="1:19">
      <c r="A345" s="1" t="s">
        <v>1355</v>
      </c>
      <c r="B345" s="1" t="s">
        <v>1358</v>
      </c>
      <c r="C345" s="8">
        <v>13</v>
      </c>
      <c r="D345" s="45" t="s">
        <v>1266</v>
      </c>
      <c r="E345" s="46" t="s">
        <v>130</v>
      </c>
      <c r="F345" s="46" t="s">
        <v>131</v>
      </c>
      <c r="G345" s="46" t="s">
        <v>542</v>
      </c>
      <c r="H345" s="46" t="s">
        <v>186</v>
      </c>
      <c r="I345" s="55" t="s">
        <v>89</v>
      </c>
      <c r="J345" s="55" t="s">
        <v>1267</v>
      </c>
      <c r="K345" s="51">
        <v>47.31</v>
      </c>
      <c r="L345" s="27"/>
      <c r="M345" s="23" t="s">
        <v>1268</v>
      </c>
      <c r="N345" s="23">
        <f t="shared" si="27"/>
        <v>0</v>
      </c>
      <c r="O345" s="15">
        <f t="shared" si="26"/>
        <v>47.31</v>
      </c>
      <c r="P345" s="24"/>
      <c r="Q345" s="51">
        <v>24.42</v>
      </c>
      <c r="R345" s="51">
        <v>22.89</v>
      </c>
      <c r="S345" s="24"/>
    </row>
    <row r="346" s="1" customFormat="1" hidden="1" customHeight="1" spans="1:19">
      <c r="A346" s="1" t="s">
        <v>1355</v>
      </c>
      <c r="B346" s="1" t="s">
        <v>1358</v>
      </c>
      <c r="C346" s="8">
        <v>15</v>
      </c>
      <c r="D346" s="45" t="s">
        <v>1269</v>
      </c>
      <c r="E346" s="46" t="s">
        <v>161</v>
      </c>
      <c r="F346" s="46" t="s">
        <v>162</v>
      </c>
      <c r="G346" s="46" t="s">
        <v>114</v>
      </c>
      <c r="H346" s="46" t="s">
        <v>115</v>
      </c>
      <c r="I346" s="55" t="s">
        <v>89</v>
      </c>
      <c r="J346" s="55" t="s">
        <v>1270</v>
      </c>
      <c r="K346" s="51">
        <v>68.73</v>
      </c>
      <c r="L346" s="27"/>
      <c r="M346" s="23" t="s">
        <v>1271</v>
      </c>
      <c r="N346" s="23">
        <f t="shared" si="27"/>
        <v>0</v>
      </c>
      <c r="O346" s="15">
        <f t="shared" si="26"/>
        <v>68.73</v>
      </c>
      <c r="P346" s="51">
        <v>14.3</v>
      </c>
      <c r="Q346" s="51">
        <v>40</v>
      </c>
      <c r="R346" s="51">
        <v>14.43</v>
      </c>
      <c r="S346" s="24"/>
    </row>
    <row r="347" s="1" customFormat="1" hidden="1" customHeight="1" spans="1:19">
      <c r="A347" s="1" t="s">
        <v>1355</v>
      </c>
      <c r="B347" s="1" t="s">
        <v>1358</v>
      </c>
      <c r="C347" s="8">
        <v>18</v>
      </c>
      <c r="D347" s="45" t="s">
        <v>1272</v>
      </c>
      <c r="E347" s="45" t="s">
        <v>119</v>
      </c>
      <c r="F347" s="45" t="s">
        <v>120</v>
      </c>
      <c r="G347" s="45" t="s">
        <v>114</v>
      </c>
      <c r="H347" s="45" t="s">
        <v>186</v>
      </c>
      <c r="I347" s="31" t="s">
        <v>89</v>
      </c>
      <c r="J347" s="31" t="s">
        <v>1273</v>
      </c>
      <c r="K347" s="51">
        <v>30</v>
      </c>
      <c r="L347" s="27"/>
      <c r="M347" s="23" t="s">
        <v>18</v>
      </c>
      <c r="N347" s="23">
        <f t="shared" si="27"/>
        <v>0</v>
      </c>
      <c r="O347" s="15">
        <f t="shared" si="26"/>
        <v>30</v>
      </c>
      <c r="P347" s="24"/>
      <c r="Q347" s="24">
        <f>K347</f>
        <v>30</v>
      </c>
      <c r="R347" s="24"/>
      <c r="S347" s="24"/>
    </row>
    <row r="348" s="1" customFormat="1" hidden="1" customHeight="1" spans="1:19">
      <c r="A348" s="1" t="s">
        <v>1355</v>
      </c>
      <c r="B348" s="1" t="s">
        <v>1358</v>
      </c>
      <c r="C348" s="8">
        <v>19</v>
      </c>
      <c r="D348" s="45" t="s">
        <v>1274</v>
      </c>
      <c r="E348" s="46" t="s">
        <v>150</v>
      </c>
      <c r="F348" s="46" t="s">
        <v>151</v>
      </c>
      <c r="G348" s="46" t="s">
        <v>1275</v>
      </c>
      <c r="H348" s="46" t="s">
        <v>403</v>
      </c>
      <c r="I348" s="55" t="s">
        <v>89</v>
      </c>
      <c r="J348" s="55" t="s">
        <v>1276</v>
      </c>
      <c r="K348" s="51">
        <v>52.08</v>
      </c>
      <c r="L348" s="27"/>
      <c r="M348" s="23" t="s">
        <v>1277</v>
      </c>
      <c r="N348" s="23">
        <f t="shared" si="27"/>
        <v>0</v>
      </c>
      <c r="O348" s="15">
        <f t="shared" si="26"/>
        <v>52.08</v>
      </c>
      <c r="P348" s="51">
        <v>9.54</v>
      </c>
      <c r="Q348" s="51">
        <v>30</v>
      </c>
      <c r="R348" s="51">
        <v>12.54</v>
      </c>
      <c r="S348" s="24"/>
    </row>
    <row r="349" s="1" customFormat="1" hidden="1" customHeight="1" spans="1:19">
      <c r="A349" s="1" t="s">
        <v>1355</v>
      </c>
      <c r="B349" s="1" t="s">
        <v>1358</v>
      </c>
      <c r="C349" s="8">
        <v>22</v>
      </c>
      <c r="D349" s="45" t="s">
        <v>1278</v>
      </c>
      <c r="E349" s="46" t="s">
        <v>141</v>
      </c>
      <c r="F349" s="46" t="s">
        <v>142</v>
      </c>
      <c r="G349" s="46" t="s">
        <v>114</v>
      </c>
      <c r="H349" s="46" t="s">
        <v>115</v>
      </c>
      <c r="I349" s="55" t="s">
        <v>89</v>
      </c>
      <c r="J349" s="55" t="s">
        <v>1279</v>
      </c>
      <c r="K349" s="51">
        <v>34.95</v>
      </c>
      <c r="L349" s="27"/>
      <c r="M349" s="23" t="s">
        <v>1280</v>
      </c>
      <c r="N349" s="23">
        <f t="shared" si="27"/>
        <v>0</v>
      </c>
      <c r="O349" s="15">
        <f t="shared" si="26"/>
        <v>34.95</v>
      </c>
      <c r="P349" s="51">
        <v>14.81</v>
      </c>
      <c r="Q349" s="51">
        <v>16</v>
      </c>
      <c r="R349" s="51">
        <v>4.14</v>
      </c>
      <c r="S349" s="24"/>
    </row>
    <row r="350" s="1" customFormat="1" hidden="1" customHeight="1" spans="1:19">
      <c r="A350" s="1" t="s">
        <v>1355</v>
      </c>
      <c r="B350" s="1" t="s">
        <v>1358</v>
      </c>
      <c r="C350" s="8">
        <v>25</v>
      </c>
      <c r="D350" s="45" t="s">
        <v>1281</v>
      </c>
      <c r="E350" s="46" t="s">
        <v>135</v>
      </c>
      <c r="F350" s="46" t="s">
        <v>136</v>
      </c>
      <c r="G350" s="46" t="s">
        <v>1282</v>
      </c>
      <c r="H350" s="46" t="s">
        <v>1283</v>
      </c>
      <c r="I350" s="55" t="s">
        <v>89</v>
      </c>
      <c r="J350" s="55" t="s">
        <v>1284</v>
      </c>
      <c r="K350" s="51">
        <v>21.81</v>
      </c>
      <c r="L350" s="27"/>
      <c r="M350" s="23" t="s">
        <v>1285</v>
      </c>
      <c r="N350" s="23">
        <f t="shared" si="27"/>
        <v>0</v>
      </c>
      <c r="O350" s="15">
        <f t="shared" si="26"/>
        <v>21.81</v>
      </c>
      <c r="P350" s="51">
        <v>1.59</v>
      </c>
      <c r="Q350" s="51">
        <v>18</v>
      </c>
      <c r="R350" s="51">
        <v>2.22</v>
      </c>
      <c r="S350" s="24"/>
    </row>
    <row r="351" s="1" customFormat="1" hidden="1" customHeight="1" spans="1:19">
      <c r="A351" s="1" t="s">
        <v>1355</v>
      </c>
      <c r="B351" s="1" t="s">
        <v>1358</v>
      </c>
      <c r="C351" s="8">
        <v>28</v>
      </c>
      <c r="D351" s="45" t="s">
        <v>1286</v>
      </c>
      <c r="E351" s="46" t="s">
        <v>138</v>
      </c>
      <c r="F351" s="46" t="s">
        <v>139</v>
      </c>
      <c r="G351" s="46" t="s">
        <v>114</v>
      </c>
      <c r="H351" s="46" t="s">
        <v>186</v>
      </c>
      <c r="I351" s="55" t="s">
        <v>89</v>
      </c>
      <c r="J351" s="55" t="s">
        <v>1287</v>
      </c>
      <c r="K351" s="51">
        <v>70.38</v>
      </c>
      <c r="L351" s="27"/>
      <c r="M351" s="23" t="s">
        <v>1288</v>
      </c>
      <c r="N351" s="23">
        <f t="shared" si="27"/>
        <v>0</v>
      </c>
      <c r="O351" s="15">
        <f t="shared" si="26"/>
        <v>70.38</v>
      </c>
      <c r="P351" s="51">
        <v>3</v>
      </c>
      <c r="Q351" s="51">
        <v>45</v>
      </c>
      <c r="R351" s="51">
        <v>22.38</v>
      </c>
      <c r="S351" s="24"/>
    </row>
    <row r="352" s="1" customFormat="1" hidden="1" customHeight="1" spans="1:19">
      <c r="A352" s="1" t="s">
        <v>1355</v>
      </c>
      <c r="B352" s="1" t="s">
        <v>1358</v>
      </c>
      <c r="C352" s="8">
        <v>31</v>
      </c>
      <c r="D352" s="45" t="s">
        <v>1289</v>
      </c>
      <c r="E352" s="46" t="s">
        <v>122</v>
      </c>
      <c r="F352" s="46" t="s">
        <v>123</v>
      </c>
      <c r="G352" s="46" t="s">
        <v>114</v>
      </c>
      <c r="H352" s="46" t="s">
        <v>115</v>
      </c>
      <c r="I352" s="55" t="s">
        <v>89</v>
      </c>
      <c r="J352" s="55" t="s">
        <v>1290</v>
      </c>
      <c r="K352" s="51">
        <v>26.73</v>
      </c>
      <c r="L352" s="27"/>
      <c r="M352" s="23" t="s">
        <v>1291</v>
      </c>
      <c r="N352" s="23">
        <f t="shared" si="27"/>
        <v>0</v>
      </c>
      <c r="O352" s="15">
        <f t="shared" si="26"/>
        <v>26.73</v>
      </c>
      <c r="P352" s="24"/>
      <c r="Q352" s="51">
        <v>16.74</v>
      </c>
      <c r="R352" s="51">
        <v>9.99</v>
      </c>
      <c r="S352" s="24"/>
    </row>
    <row r="353" s="1" customFormat="1" hidden="1" customHeight="1" spans="1:19">
      <c r="A353" s="1" t="s">
        <v>1355</v>
      </c>
      <c r="B353" s="1" t="s">
        <v>1359</v>
      </c>
      <c r="C353" s="8">
        <v>1</v>
      </c>
      <c r="D353" s="31" t="s">
        <v>1293</v>
      </c>
      <c r="E353" s="8" t="s">
        <v>322</v>
      </c>
      <c r="F353" s="8" t="s">
        <v>1294</v>
      </c>
      <c r="G353" s="8" t="s">
        <v>114</v>
      </c>
      <c r="H353" s="8" t="s">
        <v>115</v>
      </c>
      <c r="I353" s="60" t="s">
        <v>1295</v>
      </c>
      <c r="J353" s="60" t="s">
        <v>1296</v>
      </c>
      <c r="K353" s="51">
        <v>381.6</v>
      </c>
      <c r="L353" s="61"/>
      <c r="M353" s="34" t="s">
        <v>1297</v>
      </c>
      <c r="N353" s="23">
        <f t="shared" ref="N353:N371" si="28">K353-O353</f>
        <v>0</v>
      </c>
      <c r="O353" s="15">
        <f t="shared" ref="O353:O371" si="29">SUM(P353:S353)</f>
        <v>381.6</v>
      </c>
      <c r="P353" s="24">
        <v>91.6</v>
      </c>
      <c r="Q353" s="24">
        <v>290</v>
      </c>
      <c r="R353" s="24"/>
      <c r="S353" s="24"/>
    </row>
    <row r="354" s="1" customFormat="1" ht="40" hidden="1" customHeight="1" spans="1:19">
      <c r="A354" s="1" t="s">
        <v>1355</v>
      </c>
      <c r="B354" s="1" t="s">
        <v>1359</v>
      </c>
      <c r="C354" s="8">
        <v>2</v>
      </c>
      <c r="D354" s="31" t="s">
        <v>1298</v>
      </c>
      <c r="E354" s="8" t="s">
        <v>322</v>
      </c>
      <c r="F354" s="8" t="s">
        <v>1294</v>
      </c>
      <c r="G354" s="8" t="s">
        <v>114</v>
      </c>
      <c r="H354" s="8" t="s">
        <v>115</v>
      </c>
      <c r="I354" s="60" t="s">
        <v>1295</v>
      </c>
      <c r="J354" s="60" t="s">
        <v>1296</v>
      </c>
      <c r="K354" s="62">
        <v>825.03</v>
      </c>
      <c r="L354" s="61"/>
      <c r="M354" s="23" t="s">
        <v>1299</v>
      </c>
      <c r="N354" s="23">
        <f t="shared" si="28"/>
        <v>-0.00279999999997926</v>
      </c>
      <c r="O354" s="15">
        <f t="shared" si="29"/>
        <v>825.0328</v>
      </c>
      <c r="P354" s="24">
        <v>129.9264</v>
      </c>
      <c r="Q354" s="24">
        <v>693.61</v>
      </c>
      <c r="R354" s="24">
        <v>1.4964</v>
      </c>
      <c r="S354" s="24"/>
    </row>
    <row r="355" s="1" customFormat="1" hidden="1" customHeight="1" spans="1:19">
      <c r="A355" s="1" t="s">
        <v>1355</v>
      </c>
      <c r="B355" s="1" t="s">
        <v>1360</v>
      </c>
      <c r="C355" s="8">
        <v>1</v>
      </c>
      <c r="D355" s="45" t="s">
        <v>1300</v>
      </c>
      <c r="E355" s="45" t="s">
        <v>70</v>
      </c>
      <c r="F355" s="45" t="s">
        <v>144</v>
      </c>
      <c r="G355" s="31" t="s">
        <v>1301</v>
      </c>
      <c r="H355" s="31" t="s">
        <v>1302</v>
      </c>
      <c r="I355" s="63" t="s">
        <v>98</v>
      </c>
      <c r="J355" s="8" t="s">
        <v>100</v>
      </c>
      <c r="K355" s="51">
        <v>30.0491</v>
      </c>
      <c r="L355" s="27"/>
      <c r="M355" s="23" t="s">
        <v>283</v>
      </c>
      <c r="N355" s="23">
        <f t="shared" si="28"/>
        <v>0</v>
      </c>
      <c r="O355" s="15">
        <f t="shared" si="29"/>
        <v>30.0491</v>
      </c>
      <c r="P355" s="24"/>
      <c r="Q355" s="24"/>
      <c r="R355" s="24">
        <f>K355</f>
        <v>30.0491</v>
      </c>
      <c r="S355" s="24"/>
    </row>
    <row r="356" s="1" customFormat="1" hidden="1" customHeight="1" spans="1:19">
      <c r="A356" s="1" t="s">
        <v>1355</v>
      </c>
      <c r="B356" s="1" t="s">
        <v>1360</v>
      </c>
      <c r="C356" s="8">
        <v>2</v>
      </c>
      <c r="D356" s="45" t="s">
        <v>1303</v>
      </c>
      <c r="E356" s="45" t="s">
        <v>171</v>
      </c>
      <c r="F356" s="45" t="s">
        <v>172</v>
      </c>
      <c r="G356" s="31" t="s">
        <v>1189</v>
      </c>
      <c r="H356" s="31" t="s">
        <v>1304</v>
      </c>
      <c r="I356" s="63" t="s">
        <v>98</v>
      </c>
      <c r="J356" s="8" t="s">
        <v>100</v>
      </c>
      <c r="K356" s="51">
        <v>16.3143</v>
      </c>
      <c r="L356" s="27"/>
      <c r="M356" s="23" t="s">
        <v>283</v>
      </c>
      <c r="N356" s="23">
        <f t="shared" si="28"/>
        <v>0</v>
      </c>
      <c r="O356" s="15">
        <f t="shared" si="29"/>
        <v>16.3143</v>
      </c>
      <c r="P356" s="24"/>
      <c r="Q356" s="24"/>
      <c r="R356" s="24">
        <f t="shared" ref="R356:R371" si="30">K356</f>
        <v>16.3143</v>
      </c>
      <c r="S356" s="24"/>
    </row>
    <row r="357" s="1" customFormat="1" hidden="1" customHeight="1" spans="1:19">
      <c r="A357" s="1" t="s">
        <v>1355</v>
      </c>
      <c r="B357" s="1" t="s">
        <v>1360</v>
      </c>
      <c r="C357" s="8">
        <v>3</v>
      </c>
      <c r="D357" s="45" t="s">
        <v>1305</v>
      </c>
      <c r="E357" s="45" t="s">
        <v>125</v>
      </c>
      <c r="F357" s="45" t="s">
        <v>126</v>
      </c>
      <c r="G357" s="31" t="s">
        <v>1151</v>
      </c>
      <c r="H357" s="31" t="s">
        <v>1306</v>
      </c>
      <c r="I357" s="63" t="s">
        <v>98</v>
      </c>
      <c r="J357" s="8" t="s">
        <v>100</v>
      </c>
      <c r="K357" s="51">
        <v>1.2</v>
      </c>
      <c r="L357" s="27"/>
      <c r="M357" s="23" t="s">
        <v>283</v>
      </c>
      <c r="N357" s="23">
        <f t="shared" si="28"/>
        <v>0</v>
      </c>
      <c r="O357" s="15">
        <f t="shared" si="29"/>
        <v>1.2</v>
      </c>
      <c r="P357" s="24"/>
      <c r="Q357" s="24"/>
      <c r="R357" s="24">
        <f t="shared" si="30"/>
        <v>1.2</v>
      </c>
      <c r="S357" s="24"/>
    </row>
    <row r="358" s="1" customFormat="1" hidden="1" customHeight="1" spans="1:19">
      <c r="A358" s="1" t="s">
        <v>1355</v>
      </c>
      <c r="B358" s="1" t="s">
        <v>1360</v>
      </c>
      <c r="C358" s="8">
        <v>4</v>
      </c>
      <c r="D358" s="45" t="s">
        <v>1307</v>
      </c>
      <c r="E358" s="45" t="s">
        <v>112</v>
      </c>
      <c r="F358" s="45" t="s">
        <v>113</v>
      </c>
      <c r="G358" s="31" t="s">
        <v>197</v>
      </c>
      <c r="H358" s="31" t="s">
        <v>1306</v>
      </c>
      <c r="I358" s="63" t="s">
        <v>98</v>
      </c>
      <c r="J358" s="8" t="s">
        <v>100</v>
      </c>
      <c r="K358" s="51">
        <v>7</v>
      </c>
      <c r="L358" s="27"/>
      <c r="M358" s="23" t="s">
        <v>283</v>
      </c>
      <c r="N358" s="23">
        <f t="shared" si="28"/>
        <v>0</v>
      </c>
      <c r="O358" s="15">
        <f t="shared" si="29"/>
        <v>7</v>
      </c>
      <c r="P358" s="24"/>
      <c r="Q358" s="24"/>
      <c r="R358" s="24">
        <f t="shared" si="30"/>
        <v>7</v>
      </c>
      <c r="S358" s="24"/>
    </row>
    <row r="359" s="1" customFormat="1" hidden="1" customHeight="1" spans="1:19">
      <c r="A359" s="1" t="s">
        <v>1355</v>
      </c>
      <c r="B359" s="1" t="s">
        <v>1360</v>
      </c>
      <c r="C359" s="8">
        <v>5</v>
      </c>
      <c r="D359" s="45" t="s">
        <v>1308</v>
      </c>
      <c r="E359" s="45" t="s">
        <v>146</v>
      </c>
      <c r="F359" s="45" t="s">
        <v>147</v>
      </c>
      <c r="G359" s="31" t="s">
        <v>1309</v>
      </c>
      <c r="H359" s="31" t="s">
        <v>1310</v>
      </c>
      <c r="I359" s="63" t="s">
        <v>98</v>
      </c>
      <c r="J359" s="8" t="s">
        <v>100</v>
      </c>
      <c r="K359" s="51">
        <v>20.4429</v>
      </c>
      <c r="L359" s="27"/>
      <c r="M359" s="23" t="s">
        <v>283</v>
      </c>
      <c r="N359" s="23">
        <f t="shared" si="28"/>
        <v>0</v>
      </c>
      <c r="O359" s="15">
        <f t="shared" si="29"/>
        <v>20.4429</v>
      </c>
      <c r="P359" s="24"/>
      <c r="Q359" s="24"/>
      <c r="R359" s="24">
        <f t="shared" si="30"/>
        <v>20.4429</v>
      </c>
      <c r="S359" s="24"/>
    </row>
    <row r="360" s="1" customFormat="1" hidden="1" customHeight="1" spans="1:19">
      <c r="A360" s="1" t="s">
        <v>1355</v>
      </c>
      <c r="B360" s="1" t="s">
        <v>1360</v>
      </c>
      <c r="C360" s="8">
        <v>6</v>
      </c>
      <c r="D360" s="45" t="s">
        <v>1311</v>
      </c>
      <c r="E360" s="45" t="s">
        <v>568</v>
      </c>
      <c r="F360" s="45" t="s">
        <v>136</v>
      </c>
      <c r="G360" s="31" t="s">
        <v>1164</v>
      </c>
      <c r="H360" s="31" t="s">
        <v>1312</v>
      </c>
      <c r="I360" s="63" t="s">
        <v>98</v>
      </c>
      <c r="J360" s="8" t="s">
        <v>100</v>
      </c>
      <c r="K360" s="51">
        <v>27.46</v>
      </c>
      <c r="L360" s="27"/>
      <c r="M360" s="23" t="s">
        <v>283</v>
      </c>
      <c r="N360" s="23">
        <f t="shared" si="28"/>
        <v>0</v>
      </c>
      <c r="O360" s="15">
        <f t="shared" si="29"/>
        <v>27.46</v>
      </c>
      <c r="P360" s="24"/>
      <c r="Q360" s="24"/>
      <c r="R360" s="24">
        <f t="shared" si="30"/>
        <v>27.46</v>
      </c>
      <c r="S360" s="24"/>
    </row>
    <row r="361" s="1" customFormat="1" hidden="1" customHeight="1" spans="1:19">
      <c r="A361" s="1" t="s">
        <v>1355</v>
      </c>
      <c r="B361" s="1" t="s">
        <v>1360</v>
      </c>
      <c r="C361" s="8">
        <v>7</v>
      </c>
      <c r="D361" s="45" t="s">
        <v>1313</v>
      </c>
      <c r="E361" s="45" t="s">
        <v>291</v>
      </c>
      <c r="F361" s="45" t="s">
        <v>136</v>
      </c>
      <c r="G361" s="31" t="s">
        <v>1164</v>
      </c>
      <c r="H361" s="31" t="s">
        <v>1314</v>
      </c>
      <c r="I361" s="63" t="s">
        <v>98</v>
      </c>
      <c r="J361" s="8" t="s">
        <v>100</v>
      </c>
      <c r="K361" s="51">
        <v>67.32</v>
      </c>
      <c r="L361" s="27"/>
      <c r="M361" s="23" t="s">
        <v>283</v>
      </c>
      <c r="N361" s="23">
        <f t="shared" si="28"/>
        <v>0</v>
      </c>
      <c r="O361" s="15">
        <f t="shared" si="29"/>
        <v>67.32</v>
      </c>
      <c r="P361" s="24"/>
      <c r="Q361" s="24"/>
      <c r="R361" s="24">
        <f t="shared" si="30"/>
        <v>67.32</v>
      </c>
      <c r="S361" s="24"/>
    </row>
    <row r="362" s="1" customFormat="1" hidden="1" customHeight="1" spans="1:19">
      <c r="A362" s="1" t="s">
        <v>1355</v>
      </c>
      <c r="B362" s="1" t="s">
        <v>1360</v>
      </c>
      <c r="C362" s="8">
        <v>8</v>
      </c>
      <c r="D362" s="45" t="s">
        <v>1315</v>
      </c>
      <c r="E362" s="45" t="s">
        <v>310</v>
      </c>
      <c r="F362" s="45" t="s">
        <v>190</v>
      </c>
      <c r="G362" s="31" t="s">
        <v>1316</v>
      </c>
      <c r="H362" s="31" t="s">
        <v>1317</v>
      </c>
      <c r="I362" s="63" t="s">
        <v>98</v>
      </c>
      <c r="J362" s="8" t="s">
        <v>100</v>
      </c>
      <c r="K362" s="51">
        <v>45.09</v>
      </c>
      <c r="L362" s="27"/>
      <c r="M362" s="23" t="s">
        <v>283</v>
      </c>
      <c r="N362" s="23">
        <f t="shared" si="28"/>
        <v>0</v>
      </c>
      <c r="O362" s="15">
        <f t="shared" si="29"/>
        <v>45.09</v>
      </c>
      <c r="P362" s="24"/>
      <c r="Q362" s="24"/>
      <c r="R362" s="24">
        <f t="shared" si="30"/>
        <v>45.09</v>
      </c>
      <c r="S362" s="24"/>
    </row>
    <row r="363" s="1" customFormat="1" hidden="1" customHeight="1" spans="1:19">
      <c r="A363" s="1" t="s">
        <v>1355</v>
      </c>
      <c r="B363" s="1" t="s">
        <v>1360</v>
      </c>
      <c r="C363" s="8">
        <v>9</v>
      </c>
      <c r="D363" s="45" t="s">
        <v>1318</v>
      </c>
      <c r="E363" s="45" t="s">
        <v>322</v>
      </c>
      <c r="F363" s="45" t="s">
        <v>190</v>
      </c>
      <c r="G363" s="31" t="s">
        <v>1319</v>
      </c>
      <c r="H363" s="31" t="s">
        <v>1320</v>
      </c>
      <c r="I363" s="63" t="s">
        <v>98</v>
      </c>
      <c r="J363" s="8" t="s">
        <v>100</v>
      </c>
      <c r="K363" s="51">
        <v>286.1519</v>
      </c>
      <c r="L363" s="27"/>
      <c r="M363" s="23" t="s">
        <v>283</v>
      </c>
      <c r="N363" s="23">
        <f t="shared" si="28"/>
        <v>0</v>
      </c>
      <c r="O363" s="15">
        <f t="shared" si="29"/>
        <v>286.1519</v>
      </c>
      <c r="P363" s="24"/>
      <c r="Q363" s="24"/>
      <c r="R363" s="24">
        <f t="shared" si="30"/>
        <v>286.1519</v>
      </c>
      <c r="S363" s="24"/>
    </row>
    <row r="364" s="1" customFormat="1" hidden="1" customHeight="1" spans="1:19">
      <c r="A364" s="1" t="s">
        <v>1355</v>
      </c>
      <c r="B364" s="1" t="s">
        <v>1360</v>
      </c>
      <c r="C364" s="8">
        <v>10</v>
      </c>
      <c r="D364" s="45" t="s">
        <v>1321</v>
      </c>
      <c r="E364" s="45" t="s">
        <v>130</v>
      </c>
      <c r="F364" s="45" t="s">
        <v>131</v>
      </c>
      <c r="G364" s="31" t="s">
        <v>1322</v>
      </c>
      <c r="H364" s="31" t="s">
        <v>1323</v>
      </c>
      <c r="I364" s="63" t="s">
        <v>98</v>
      </c>
      <c r="J364" s="8" t="s">
        <v>100</v>
      </c>
      <c r="K364" s="51">
        <v>12.3048</v>
      </c>
      <c r="L364" s="27"/>
      <c r="M364" s="23" t="s">
        <v>283</v>
      </c>
      <c r="N364" s="23">
        <f t="shared" si="28"/>
        <v>0</v>
      </c>
      <c r="O364" s="15">
        <f t="shared" si="29"/>
        <v>12.3048</v>
      </c>
      <c r="P364" s="24"/>
      <c r="Q364" s="24"/>
      <c r="R364" s="24">
        <f t="shared" si="30"/>
        <v>12.3048</v>
      </c>
      <c r="S364" s="24"/>
    </row>
    <row r="365" s="1" customFormat="1" hidden="1" customHeight="1" spans="1:19">
      <c r="A365" s="1" t="s">
        <v>1355</v>
      </c>
      <c r="B365" s="1" t="s">
        <v>1360</v>
      </c>
      <c r="C365" s="8">
        <v>11</v>
      </c>
      <c r="D365" s="45" t="s">
        <v>1324</v>
      </c>
      <c r="E365" s="45" t="s">
        <v>161</v>
      </c>
      <c r="F365" s="45" t="s">
        <v>162</v>
      </c>
      <c r="G365" s="31" t="s">
        <v>1167</v>
      </c>
      <c r="H365" s="31" t="s">
        <v>1182</v>
      </c>
      <c r="I365" s="63" t="s">
        <v>98</v>
      </c>
      <c r="J365" s="8" t="s">
        <v>100</v>
      </c>
      <c r="K365" s="51">
        <v>65</v>
      </c>
      <c r="L365" s="27"/>
      <c r="M365" s="23" t="s">
        <v>283</v>
      </c>
      <c r="N365" s="23">
        <f t="shared" si="28"/>
        <v>0</v>
      </c>
      <c r="O365" s="15">
        <f t="shared" si="29"/>
        <v>65</v>
      </c>
      <c r="P365" s="24"/>
      <c r="Q365" s="24"/>
      <c r="R365" s="24">
        <f t="shared" si="30"/>
        <v>65</v>
      </c>
      <c r="S365" s="24"/>
    </row>
    <row r="366" s="1" customFormat="1" hidden="1" customHeight="1" spans="1:19">
      <c r="A366" s="1" t="s">
        <v>1355</v>
      </c>
      <c r="B366" s="1" t="s">
        <v>1360</v>
      </c>
      <c r="C366" s="8">
        <v>12</v>
      </c>
      <c r="D366" s="45" t="s">
        <v>1325</v>
      </c>
      <c r="E366" s="45" t="s">
        <v>119</v>
      </c>
      <c r="F366" s="45" t="s">
        <v>775</v>
      </c>
      <c r="G366" s="31" t="s">
        <v>1211</v>
      </c>
      <c r="H366" s="31" t="s">
        <v>1158</v>
      </c>
      <c r="I366" s="63" t="s">
        <v>98</v>
      </c>
      <c r="J366" s="8" t="s">
        <v>100</v>
      </c>
      <c r="K366" s="51">
        <v>2.82</v>
      </c>
      <c r="L366" s="27"/>
      <c r="M366" s="23" t="s">
        <v>283</v>
      </c>
      <c r="N366" s="23">
        <f t="shared" si="28"/>
        <v>0</v>
      </c>
      <c r="O366" s="15">
        <f t="shared" si="29"/>
        <v>2.82</v>
      </c>
      <c r="P366" s="24"/>
      <c r="Q366" s="24"/>
      <c r="R366" s="24">
        <f t="shared" si="30"/>
        <v>2.82</v>
      </c>
      <c r="S366" s="24"/>
    </row>
    <row r="367" s="1" customFormat="1" hidden="1" customHeight="1" spans="1:19">
      <c r="A367" s="1" t="s">
        <v>1355</v>
      </c>
      <c r="B367" s="1" t="s">
        <v>1360</v>
      </c>
      <c r="C367" s="8">
        <v>13</v>
      </c>
      <c r="D367" s="45" t="s">
        <v>1326</v>
      </c>
      <c r="E367" s="45" t="s">
        <v>150</v>
      </c>
      <c r="F367" s="45" t="s">
        <v>691</v>
      </c>
      <c r="G367" s="31" t="s">
        <v>1164</v>
      </c>
      <c r="H367" s="31" t="s">
        <v>1327</v>
      </c>
      <c r="I367" s="63" t="s">
        <v>98</v>
      </c>
      <c r="J367" s="8" t="s">
        <v>100</v>
      </c>
      <c r="K367" s="51">
        <v>3.82</v>
      </c>
      <c r="L367" s="27"/>
      <c r="M367" s="23" t="s">
        <v>283</v>
      </c>
      <c r="N367" s="23">
        <f t="shared" si="28"/>
        <v>0</v>
      </c>
      <c r="O367" s="15">
        <f t="shared" si="29"/>
        <v>3.82</v>
      </c>
      <c r="P367" s="24"/>
      <c r="Q367" s="24"/>
      <c r="R367" s="24">
        <f t="shared" si="30"/>
        <v>3.82</v>
      </c>
      <c r="S367" s="24"/>
    </row>
    <row r="368" s="1" customFormat="1" hidden="1" customHeight="1" spans="1:19">
      <c r="A368" s="1" t="s">
        <v>1355</v>
      </c>
      <c r="B368" s="1" t="s">
        <v>1360</v>
      </c>
      <c r="C368" s="8">
        <v>14</v>
      </c>
      <c r="D368" s="45" t="s">
        <v>1328</v>
      </c>
      <c r="E368" s="45" t="s">
        <v>141</v>
      </c>
      <c r="F368" s="45" t="s">
        <v>142</v>
      </c>
      <c r="G368" s="31" t="s">
        <v>1141</v>
      </c>
      <c r="H368" s="31" t="s">
        <v>1301</v>
      </c>
      <c r="I368" s="63" t="s">
        <v>98</v>
      </c>
      <c r="J368" s="8" t="s">
        <v>100</v>
      </c>
      <c r="K368" s="51">
        <v>22.2841</v>
      </c>
      <c r="L368" s="27"/>
      <c r="M368" s="23" t="s">
        <v>283</v>
      </c>
      <c r="N368" s="23">
        <f t="shared" si="28"/>
        <v>0</v>
      </c>
      <c r="O368" s="15">
        <f t="shared" si="29"/>
        <v>22.2841</v>
      </c>
      <c r="P368" s="24"/>
      <c r="Q368" s="24"/>
      <c r="R368" s="24">
        <f t="shared" si="30"/>
        <v>22.2841</v>
      </c>
      <c r="S368" s="24"/>
    </row>
    <row r="369" s="1" customFormat="1" hidden="1" customHeight="1" spans="1:19">
      <c r="A369" s="1" t="s">
        <v>1355</v>
      </c>
      <c r="B369" s="1" t="s">
        <v>1360</v>
      </c>
      <c r="C369" s="8">
        <v>15</v>
      </c>
      <c r="D369" s="45" t="s">
        <v>1329</v>
      </c>
      <c r="E369" s="45" t="s">
        <v>135</v>
      </c>
      <c r="F369" s="45" t="s">
        <v>723</v>
      </c>
      <c r="G369" s="31" t="s">
        <v>1141</v>
      </c>
      <c r="H369" s="31" t="s">
        <v>1323</v>
      </c>
      <c r="I369" s="63" t="s">
        <v>98</v>
      </c>
      <c r="J369" s="8" t="s">
        <v>100</v>
      </c>
      <c r="K369" s="51">
        <v>50.6</v>
      </c>
      <c r="L369" s="27"/>
      <c r="M369" s="23" t="s">
        <v>283</v>
      </c>
      <c r="N369" s="23">
        <f t="shared" si="28"/>
        <v>0</v>
      </c>
      <c r="O369" s="15">
        <f t="shared" si="29"/>
        <v>50.6</v>
      </c>
      <c r="P369" s="24"/>
      <c r="Q369" s="24"/>
      <c r="R369" s="24">
        <f t="shared" si="30"/>
        <v>50.6</v>
      </c>
      <c r="S369" s="24"/>
    </row>
    <row r="370" s="1" customFormat="1" hidden="1" customHeight="1" spans="1:19">
      <c r="A370" s="1" t="s">
        <v>1355</v>
      </c>
      <c r="B370" s="1" t="s">
        <v>1360</v>
      </c>
      <c r="C370" s="8">
        <v>16</v>
      </c>
      <c r="D370" s="45" t="s">
        <v>1330</v>
      </c>
      <c r="E370" s="45" t="s">
        <v>138</v>
      </c>
      <c r="F370" s="45" t="s">
        <v>139</v>
      </c>
      <c r="G370" s="31" t="s">
        <v>1275</v>
      </c>
      <c r="H370" s="31" t="s">
        <v>1302</v>
      </c>
      <c r="I370" s="63" t="s">
        <v>98</v>
      </c>
      <c r="J370" s="8" t="s">
        <v>100</v>
      </c>
      <c r="K370" s="51">
        <v>3.74</v>
      </c>
      <c r="L370" s="27"/>
      <c r="M370" s="23" t="s">
        <v>283</v>
      </c>
      <c r="N370" s="23">
        <f t="shared" si="28"/>
        <v>0</v>
      </c>
      <c r="O370" s="15">
        <f t="shared" si="29"/>
        <v>3.74</v>
      </c>
      <c r="P370" s="24"/>
      <c r="Q370" s="24"/>
      <c r="R370" s="24">
        <f t="shared" si="30"/>
        <v>3.74</v>
      </c>
      <c r="S370" s="24"/>
    </row>
    <row r="371" s="1" customFormat="1" hidden="1" customHeight="1" spans="1:19">
      <c r="A371" s="1" t="s">
        <v>1355</v>
      </c>
      <c r="B371" s="1" t="s">
        <v>1360</v>
      </c>
      <c r="C371" s="8">
        <v>17</v>
      </c>
      <c r="D371" s="45" t="s">
        <v>1331</v>
      </c>
      <c r="E371" s="45" t="s">
        <v>982</v>
      </c>
      <c r="F371" s="45" t="s">
        <v>190</v>
      </c>
      <c r="G371" s="45" t="s">
        <v>428</v>
      </c>
      <c r="H371" s="45" t="s">
        <v>1332</v>
      </c>
      <c r="I371" s="45" t="s">
        <v>281</v>
      </c>
      <c r="J371" s="8" t="s">
        <v>100</v>
      </c>
      <c r="K371" s="51">
        <v>33.08</v>
      </c>
      <c r="L371" s="52"/>
      <c r="M371" s="53" t="s">
        <v>283</v>
      </c>
      <c r="N371" s="23">
        <f t="shared" si="28"/>
        <v>0</v>
      </c>
      <c r="O371" s="15">
        <f t="shared" si="29"/>
        <v>33.08</v>
      </c>
      <c r="P371" s="24"/>
      <c r="Q371" s="24"/>
      <c r="R371" s="24">
        <f t="shared" si="30"/>
        <v>33.08</v>
      </c>
      <c r="S371" s="24"/>
    </row>
  </sheetData>
  <autoFilter ref="A4:W371">
    <filterColumn colId="18">
      <filters>
        <filter val="14.0000"/>
        <filter val="20.0000"/>
        <filter val="20.4000"/>
        <filter val="30.0000"/>
        <filter val="32.0000"/>
        <filter val="49.5000"/>
        <filter val="61.5000"/>
        <filter val="70.0000"/>
        <filter val="75.0000"/>
        <filter val="98.0000"/>
        <filter val="21.8986"/>
        <filter val="53.7706"/>
        <filter val="2,053.9988"/>
        <filter val="320.0000"/>
        <filter val="10.8273"/>
        <filter val="27.7874"/>
        <filter val="25.4578"/>
        <filter val="256.4000"/>
        <filter val="142.1831"/>
        <filter val="74.9864"/>
        <filter val="102.0000"/>
        <filter val="3.8600"/>
        <filter val="9.0000"/>
        <filter val="120.0000"/>
        <filter val="156.4540"/>
        <filter val="71.1111"/>
        <filter val="91.6611"/>
        <filter val="73.4515"/>
        <filter val="22.7499"/>
      </filters>
    </filterColumn>
    <extLst/>
  </autoFilter>
  <mergeCells count="14">
    <mergeCell ref="G3:H3"/>
    <mergeCell ref="C3:C4"/>
    <mergeCell ref="D3:D4"/>
    <mergeCell ref="E3:E4"/>
    <mergeCell ref="F3:F4"/>
    <mergeCell ref="I3:I4"/>
    <mergeCell ref="J3:J4"/>
    <mergeCell ref="K3:K4"/>
    <mergeCell ref="L3:L4"/>
    <mergeCell ref="M3:M4"/>
    <mergeCell ref="P3:P4"/>
    <mergeCell ref="Q3:Q4"/>
    <mergeCell ref="R3:R4"/>
    <mergeCell ref="S3:S4"/>
  </mergeCells>
  <conditionalFormatting sqref="D61">
    <cfRule type="duplicateValues" dxfId="0" priority="15"/>
  </conditionalFormatting>
  <conditionalFormatting sqref="D66">
    <cfRule type="duplicateValues" dxfId="0" priority="11"/>
  </conditionalFormatting>
  <conditionalFormatting sqref="D70">
    <cfRule type="duplicateValues" dxfId="0" priority="9"/>
  </conditionalFormatting>
  <conditionalFormatting sqref="D208">
    <cfRule type="duplicateValues" dxfId="1" priority="5"/>
  </conditionalFormatting>
  <conditionalFormatting sqref="D247">
    <cfRule type="duplicateValues" dxfId="0" priority="3"/>
  </conditionalFormatting>
  <conditionalFormatting sqref="D$1:D$1048576">
    <cfRule type="duplicateValues" dxfId="0" priority="1"/>
  </conditionalFormatting>
  <conditionalFormatting sqref="D32:D39">
    <cfRule type="duplicateValues" dxfId="0" priority="14"/>
  </conditionalFormatting>
  <conditionalFormatting sqref="D77:D80">
    <cfRule type="duplicateValues" dxfId="1" priority="12"/>
  </conditionalFormatting>
  <conditionalFormatting sqref="D83:D107">
    <cfRule type="duplicateValues" dxfId="1" priority="10"/>
  </conditionalFormatting>
  <conditionalFormatting sqref="D233:D238">
    <cfRule type="duplicateValues" dxfId="1" priority="4"/>
  </conditionalFormatting>
  <conditionalFormatting sqref="E74:E75">
    <cfRule type="expression" dxfId="2" priority="13">
      <formula>$AB74&lt;&gt;$AC74</formula>
    </cfRule>
  </conditionalFormatting>
  <conditionalFormatting sqref="D206:D207 D209:D232 D248">
    <cfRule type="duplicateValues" dxfId="1" priority="8"/>
  </conditionalFormatting>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vt:i4>
      </vt:variant>
    </vt:vector>
  </HeadingPairs>
  <TitlesOfParts>
    <vt:vector size="6" baseType="lpstr">
      <vt:lpstr>附件 整合明细表</vt:lpstr>
      <vt:lpstr>附表1-1 农业生产发展项目表 </vt:lpstr>
      <vt:lpstr>附表1-2 农村基础设施建设项目表 </vt:lpstr>
      <vt:lpstr>附表1-3(生活条件改善) </vt:lpstr>
      <vt:lpstr>附表1-4(其他项目)</vt:lpstr>
      <vt:lpstr>合并表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2022-08-09T00:31:00Z</dcterms:created>
  <dcterms:modified xsi:type="dcterms:W3CDTF">2024-06-27T02:04:19Z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6A6F45695729449B86086EFC00DB8182</vt:lpwstr>
  </property>
  <property fmtid="{D5CDD505-2E9C-101B-9397-08002B2CF9AE}" pid="3" name="KSOProductBuildVer">
    <vt:lpwstr>2052-11.8.2.12089</vt:lpwstr>
  </property>
</Properties>
</file>